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40fkwr-my.sharepoint.com/personal/daredemokantanni_40fkwr_onmicrosoft_com/Documents/06-3 ファイル/"/>
    </mc:Choice>
  </mc:AlternateContent>
  <xr:revisionPtr revIDLastSave="58" documentId="8_{E7345ABA-B081-48FB-84B9-627C20EC8A6F}" xr6:coauthVersionLast="47" xr6:coauthVersionMax="47" xr10:uidLastSave="{B6DC4E84-0130-4238-8633-DBD11EF24623}"/>
  <bookViews>
    <workbookView xWindow="3525" yWindow="2310" windowWidth="22650" windowHeight="11385" activeTab="1" xr2:uid="{3CC913CB-6270-4F6D-BDE6-B73CFCAC55A3}"/>
  </bookViews>
  <sheets>
    <sheet name="使用上の注意" sheetId="1" r:id="rId1"/>
    <sheet name="移動平均" sheetId="8" r:id="rId2"/>
  </sheets>
  <definedNames>
    <definedName name="BarLength" localSheetId="1">#REF!</definedName>
    <definedName name="BarLength">#REF!</definedName>
    <definedName name="ChartMax" localSheetId="1">#REF!</definedName>
    <definedName name="ChartMax">#REF!</definedName>
    <definedName name="ChartMin" localSheetId="1">#REF!</definedName>
    <definedName name="ChartMin">#REF!</definedName>
    <definedName name="DataCount">#REF!</definedName>
    <definedName name="_xlnm.Print_Area" localSheetId="1">移動平均!$A$1:$V$135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9" i="8" l="1"/>
  <c r="P21" i="8"/>
  <c r="P29" i="8"/>
  <c r="P37" i="8"/>
  <c r="O23" i="8"/>
  <c r="Q23" i="8" s="1"/>
  <c r="P53" i="8"/>
  <c r="R53" i="8" s="1"/>
  <c r="P52" i="8"/>
  <c r="R52" i="8" s="1"/>
  <c r="Q51" i="8"/>
  <c r="P51" i="8"/>
  <c r="R51" i="8" s="1"/>
  <c r="P50" i="8"/>
  <c r="R50" i="8" s="1"/>
  <c r="P49" i="8"/>
  <c r="Q49" i="8" s="1"/>
  <c r="P48" i="8"/>
  <c r="R48" i="8" s="1"/>
  <c r="P47" i="8"/>
  <c r="R47" i="8" s="1"/>
  <c r="P46" i="8"/>
  <c r="Q46" i="8" s="1"/>
  <c r="P45" i="8"/>
  <c r="Q45" i="8" s="1"/>
  <c r="P44" i="8"/>
  <c r="R44" i="8" s="1"/>
  <c r="P43" i="8"/>
  <c r="R43" i="8" s="1"/>
  <c r="N39" i="8"/>
  <c r="O39" i="8" s="1"/>
  <c r="N38" i="8"/>
  <c r="O38" i="8" s="1"/>
  <c r="Q38" i="8" s="1"/>
  <c r="N37" i="8"/>
  <c r="O37" i="8" s="1"/>
  <c r="Q37" i="8" s="1"/>
  <c r="N36" i="8"/>
  <c r="O36" i="8" s="1"/>
  <c r="Q36" i="8" s="1"/>
  <c r="N35" i="8"/>
  <c r="O35" i="8" s="1"/>
  <c r="Q35" i="8" s="1"/>
  <c r="N34" i="8"/>
  <c r="O34" i="8" s="1"/>
  <c r="Q34" i="8" s="1"/>
  <c r="N33" i="8"/>
  <c r="O33" i="8" s="1"/>
  <c r="Q33" i="8" s="1"/>
  <c r="N32" i="8"/>
  <c r="O32" i="8" s="1"/>
  <c r="Q32" i="8" s="1"/>
  <c r="N31" i="8"/>
  <c r="O31" i="8" s="1"/>
  <c r="Q31" i="8" s="1"/>
  <c r="N30" i="8"/>
  <c r="P30" i="8" s="1"/>
  <c r="N29" i="8"/>
  <c r="O29" i="8" s="1"/>
  <c r="Q29" i="8" s="1"/>
  <c r="N28" i="8"/>
  <c r="O28" i="8" s="1"/>
  <c r="Q28" i="8" s="1"/>
  <c r="N27" i="8"/>
  <c r="O27" i="8" s="1"/>
  <c r="Q27" i="8" s="1"/>
  <c r="N26" i="8"/>
  <c r="O26" i="8" s="1"/>
  <c r="Q26" i="8" s="1"/>
  <c r="N25" i="8"/>
  <c r="O25" i="8" s="1"/>
  <c r="Q25" i="8" s="1"/>
  <c r="N24" i="8"/>
  <c r="O24" i="8" s="1"/>
  <c r="Q24" i="8" s="1"/>
  <c r="N23" i="8"/>
  <c r="P23" i="8" s="1"/>
  <c r="N22" i="8"/>
  <c r="O22" i="8" s="1"/>
  <c r="Q22" i="8" s="1"/>
  <c r="N21" i="8"/>
  <c r="O21" i="8" s="1"/>
  <c r="Q21" i="8" s="1"/>
  <c r="N20" i="8"/>
  <c r="O20" i="8" s="1"/>
  <c r="Q20" i="8" s="1"/>
  <c r="N19" i="8"/>
  <c r="O19" i="8" s="1"/>
  <c r="Q19" i="8" s="1"/>
  <c r="N18" i="8"/>
  <c r="O18" i="8" s="1"/>
  <c r="Q18" i="8" s="1"/>
  <c r="N17" i="8"/>
  <c r="O17" i="8" s="1"/>
  <c r="Q17" i="8" s="1"/>
  <c r="N16" i="8"/>
  <c r="O16" i="8" s="1"/>
  <c r="Q16" i="8" s="1"/>
  <c r="N15" i="8"/>
  <c r="O15" i="8" s="1"/>
  <c r="Q15" i="8" s="1"/>
  <c r="P34" i="8" l="1"/>
  <c r="P31" i="8"/>
  <c r="Q48" i="8"/>
  <c r="P26" i="8"/>
  <c r="O30" i="8"/>
  <c r="Q30" i="8" s="1"/>
  <c r="P39" i="8"/>
  <c r="P17" i="8"/>
  <c r="R45" i="8"/>
  <c r="P38" i="8"/>
  <c r="P22" i="8"/>
  <c r="P36" i="8"/>
  <c r="P28" i="8"/>
  <c r="P20" i="8"/>
  <c r="P35" i="8"/>
  <c r="P27" i="8"/>
  <c r="P19" i="8"/>
  <c r="P18" i="8"/>
  <c r="P33" i="8"/>
  <c r="P25" i="8"/>
  <c r="P15" i="8"/>
  <c r="P32" i="8"/>
  <c r="P24" i="8"/>
  <c r="P16" i="8"/>
  <c r="Q43" i="8"/>
  <c r="R46" i="8"/>
  <c r="Q44" i="8"/>
  <c r="R49" i="8"/>
  <c r="Q52" i="8"/>
  <c r="Q47" i="8"/>
  <c r="Q50" i="8"/>
  <c r="Q53" i="8"/>
</calcChain>
</file>

<file path=xl/sharedStrings.xml><?xml version="1.0" encoding="utf-8"?>
<sst xmlns="http://schemas.openxmlformats.org/spreadsheetml/2006/main" count="24" uniqueCount="20">
  <si>
    <t>使用上の注意</t>
  </si>
  <si>
    <t>こちらの計算用のエクセルは、darecan.comで作成されたものです。</t>
  </si>
  <si>
    <t>2次配布や計算式などの編集してのご使用はご連慮ください。</t>
  </si>
  <si>
    <t>https://darekan.com/</t>
  </si>
  <si>
    <t>←配布ではなく、こちらのサイトよりダウンロードするようにお願いします。</t>
  </si>
  <si>
    <t>また、計算結果について保証するものではありませんので、個人の責任でお使いください。</t>
  </si>
  <si>
    <t>お気づきの点がございましたらサイトよりコメントいただければ幸いです。</t>
  </si>
  <si>
    <t>入力セル</t>
  </si>
  <si>
    <t>計算セル</t>
  </si>
  <si>
    <t>f[Hz]</t>
  </si>
  <si>
    <t>ω[rad/s]</t>
  </si>
  <si>
    <t>Gain[-]</t>
  </si>
  <si>
    <t>θ[°]</t>
  </si>
  <si>
    <t>Gain[dB]</t>
  </si>
  <si>
    <t>■移動平均</t>
  </si>
  <si>
    <t>M[個]</t>
    <phoneticPr fontId="0"/>
  </si>
  <si>
    <t>T[sec]</t>
    <phoneticPr fontId="0"/>
  </si>
  <si>
    <t>ωT[rad]</t>
  </si>
  <si>
    <t>|Y/X|</t>
  </si>
  <si>
    <t>T[sec]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</si>
</sst>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font>
      <sz val="11"/>
      <color theme="1"/>
      <name val="UD Digi Kyokasho NK-R"/>
      <family val="2"/>
      <charset val="128"/>
    </font>
    <font>
      <u/>
      <sz val="11"/>
      <color theme="1"/>
      <name val="UD Digi Kyokasho NK-R"/>
      <family val="2"/>
      <charset val="128"/>
    </font>
    <font>
      <u/>
      <sz val="11"/>
      <color theme="10"/>
      <name val="Calibri"/>
      <family val="2"/>
      <scheme val="minor"/>
    </font>
    <font>
      <sz val="11"/>
      <name val="ＭＳ Ｐゴシック"/>
      <family val="3"/>
      <charset val="128"/>
    </font>
    <font>
      <b/>
      <u/>
      <sz val="11"/>
      <color indexed="12"/>
      <name val="Meiryo UI"/>
      <family val="3"/>
      <charset val="128"/>
    </font>
    <font>
      <sz val="11"/>
      <name val="Meiryo UI"/>
      <family val="3"/>
      <charset val="128"/>
    </font>
    <font>
      <b/>
      <sz val="11"/>
      <color indexed="12"/>
      <name val="Meiryo UI"/>
      <family val="3"/>
      <charset val="128"/>
    </font>
    <font>
      <sz val="11"/>
      <color rgb="FFFF0000"/>
      <name val="Meiryo UI"/>
      <family val="3"/>
      <charset val="128"/>
    </font>
  </fonts>
  <fills count="4">
    <fill>
      <patternFill patternType="none"/>
    </fill>
    <fill>
      <patternFill patternType="gray125"/>
    </fill>
    <fill>
      <patternFill patternType="solid">
        <fgColor rgb="FFFFFF00"/>
        <bgColor indexed="64"/>
      </patternFill>
    </fill>
    <fill>
      <patternFill patternType="solid">
        <fgColor rgb="FFCCFFFF"/>
        <bgColor indexed="64"/>
      </patternFill>
    </fill>
  </fills>
  <borders count="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17">
    <xf numFmtId="0" fontId="0" fillId="0" borderId="0" xfId="0"/>
    <xf numFmtId="0" fontId="1" fillId="0" borderId="0" xfId="0" applyFont="1"/>
    <xf numFmtId="0" fontId="2" fillId="0" borderId="0" xfId="1"/>
    <xf numFmtId="0" fontId="4" fillId="0" borderId="1" xfId="2" applyFont="1" applyBorder="1"/>
    <xf numFmtId="0" fontId="5" fillId="0" borderId="0" xfId="2" applyFont="1"/>
    <xf numFmtId="0" fontId="6" fillId="0" borderId="0" xfId="2" applyFont="1"/>
    <xf numFmtId="0" fontId="5" fillId="0" borderId="2" xfId="2" applyFont="1" applyBorder="1"/>
    <xf numFmtId="0" fontId="5" fillId="2" borderId="0" xfId="2" applyFont="1" applyFill="1"/>
    <xf numFmtId="0" fontId="5" fillId="3" borderId="2" xfId="2" applyFont="1" applyFill="1" applyBorder="1"/>
    <xf numFmtId="0" fontId="5" fillId="3" borderId="0" xfId="2" applyFont="1" applyFill="1"/>
    <xf numFmtId="0" fontId="5" fillId="0" borderId="2" xfId="2" applyFont="1" applyBorder="1" applyAlignment="1">
      <alignment shrinkToFit="1"/>
    </xf>
    <xf numFmtId="0" fontId="5" fillId="2" borderId="2" xfId="2" applyFont="1" applyFill="1" applyBorder="1"/>
    <xf numFmtId="164" fontId="5" fillId="3" borderId="2" xfId="2" applyNumberFormat="1" applyFont="1" applyFill="1" applyBorder="1" applyAlignment="1">
      <alignment shrinkToFit="1"/>
    </xf>
    <xf numFmtId="0" fontId="7" fillId="3" borderId="2" xfId="2" applyFont="1" applyFill="1" applyBorder="1"/>
    <xf numFmtId="0" fontId="5" fillId="0" borderId="2" xfId="0" applyFont="1" applyBorder="1"/>
    <xf numFmtId="0" fontId="5" fillId="2" borderId="2" xfId="0" applyFont="1" applyFill="1" applyBorder="1"/>
    <xf numFmtId="0" fontId="5" fillId="3" borderId="2" xfId="0" applyFont="1" applyFill="1" applyBorder="1"/>
  </cellXfs>
  <cellStyles count="3">
    <cellStyle name="ハイパーリンク" xfId="1" builtinId="8"/>
    <cellStyle name="標準" xfId="0" builtinId="0"/>
    <cellStyle name="標準 2" xfId="2" xr:uid="{A20CEBCA-DF01-4FBF-8B69-5843B44DF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2083889744968"/>
          <c:y val="5.0925925925925923E-2"/>
          <c:w val="0.73475595968919472"/>
          <c:h val="0.82407407407407407"/>
        </c:manualLayout>
      </c:layout>
      <c:scatterChart>
        <c:scatterStyle val="smoothMarker"/>
        <c:varyColors val="0"/>
        <c:ser>
          <c:idx val="0"/>
          <c:order val="0"/>
          <c:tx>
            <c:strRef>
              <c:f>移動平均!$O$14</c:f>
              <c:strCache>
                <c:ptCount val="1"/>
                <c:pt idx="0">
                  <c:v>Gain[-]</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移動平均!$M$15:$M$39</c:f>
              <c:numCache>
                <c:formatCode>General</c:formatCode>
                <c:ptCount val="25"/>
                <c:pt idx="0">
                  <c:v>0.01</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numCache>
            </c:numRef>
          </c:xVal>
          <c:yVal>
            <c:numRef>
              <c:f>移動平均!$O$15:$O$39</c:f>
              <c:numCache>
                <c:formatCode>General</c:formatCode>
                <c:ptCount val="25"/>
                <c:pt idx="0">
                  <c:v>0.99995805470905852</c:v>
                </c:pt>
                <c:pt idx="1">
                  <c:v>0.9958106926340935</c:v>
                </c:pt>
                <c:pt idx="2">
                  <c:v>0.98330591309494109</c:v>
                </c:pt>
                <c:pt idx="3">
                  <c:v>0.96267395640529541</c:v>
                </c:pt>
                <c:pt idx="4">
                  <c:v>0.93422489421232857</c:v>
                </c:pt>
                <c:pt idx="5">
                  <c:v>0.89838502166396184</c:v>
                </c:pt>
                <c:pt idx="6">
                  <c:v>0.85568923533474661</c:v>
                </c:pt>
                <c:pt idx="7">
                  <c:v>0.80677149074175025</c:v>
                </c:pt>
                <c:pt idx="8">
                  <c:v>0.75235352515129528</c:v>
                </c:pt>
                <c:pt idx="9">
                  <c:v>0.69323206473282684</c:v>
                </c:pt>
                <c:pt idx="10">
                  <c:v>0.63026476398882747</c:v>
                </c:pt>
                <c:pt idx="11">
                  <c:v>0.56435514919687391</c:v>
                </c:pt>
                <c:pt idx="12">
                  <c:v>0.49643685586589481</c:v>
                </c:pt>
                <c:pt idx="13">
                  <c:v>0.42745746257500422</c:v>
                </c:pt>
                <c:pt idx="14">
                  <c:v>0.35836222979572291</c:v>
                </c:pt>
                <c:pt idx="15">
                  <c:v>0.29007805229196942</c:v>
                </c:pt>
                <c:pt idx="16">
                  <c:v>0.22349792747280733</c:v>
                </c:pt>
                <c:pt idx="17">
                  <c:v>0.15946622979652855</c:v>
                </c:pt>
                <c:pt idx="18">
                  <c:v>9.876506327346897E-2</c:v>
                </c:pt>
                <c:pt idx="19">
                  <c:v>4.2101940691068547E-2</c:v>
                </c:pt>
                <c:pt idx="20">
                  <c:v>9.9009900990099479E-3</c:v>
                </c:pt>
                <c:pt idx="21">
                  <c:v>5.6715985023025356E-2</c:v>
                </c:pt>
                <c:pt idx="22">
                  <c:v>9.7916856028119864E-2</c:v>
                </c:pt>
                <c:pt idx="23">
                  <c:v>0.13318412385788614</c:v>
                </c:pt>
                <c:pt idx="24">
                  <c:v>0.16230809930951473</c:v>
                </c:pt>
              </c:numCache>
            </c:numRef>
          </c:yVal>
          <c:smooth val="1"/>
          <c:extLst>
            <c:ext xmlns:c16="http://schemas.microsoft.com/office/drawing/2014/chart" uri="{C3380CC4-5D6E-409C-BE32-E72D297353CC}">
              <c16:uniqueId val="{00000000-6989-4CDD-885E-C66983DD6D93}"/>
            </c:ext>
          </c:extLst>
        </c:ser>
        <c:dLbls>
          <c:showLegendKey val="0"/>
          <c:showVal val="0"/>
          <c:showCatName val="0"/>
          <c:showSerName val="0"/>
          <c:showPercent val="0"/>
          <c:showBubbleSize val="0"/>
        </c:dLbls>
        <c:axId val="1077492240"/>
        <c:axId val="1077489944"/>
      </c:scatterChart>
      <c:scatterChart>
        <c:scatterStyle val="smoothMarker"/>
        <c:varyColors val="0"/>
        <c:ser>
          <c:idx val="1"/>
          <c:order val="1"/>
          <c:tx>
            <c:strRef>
              <c:f>移動平均!$P$14</c:f>
              <c:strCache>
                <c:ptCount val="1"/>
                <c:pt idx="0">
                  <c:v>θ[°]</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移動平均!$M$15:$M$39</c:f>
              <c:numCache>
                <c:formatCode>General</c:formatCode>
                <c:ptCount val="25"/>
                <c:pt idx="0">
                  <c:v>0.01</c:v>
                </c:pt>
                <c:pt idx="1">
                  <c:v>0.1</c:v>
                </c:pt>
                <c:pt idx="2">
                  <c:v>0.2</c:v>
                </c:pt>
                <c:pt idx="3">
                  <c:v>0.3</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1.8</c:v>
                </c:pt>
                <c:pt idx="19">
                  <c:v>1.9</c:v>
                </c:pt>
                <c:pt idx="20">
                  <c:v>2</c:v>
                </c:pt>
                <c:pt idx="21">
                  <c:v>2.1</c:v>
                </c:pt>
                <c:pt idx="22">
                  <c:v>2.2000000000000002</c:v>
                </c:pt>
                <c:pt idx="23">
                  <c:v>2.2999999999999998</c:v>
                </c:pt>
                <c:pt idx="24">
                  <c:v>2.4</c:v>
                </c:pt>
              </c:numCache>
            </c:numRef>
          </c:xVal>
          <c:yVal>
            <c:numRef>
              <c:f>移動平均!$P$15:$P$39</c:f>
              <c:numCache>
                <c:formatCode>General</c:formatCode>
                <c:ptCount val="25"/>
                <c:pt idx="0">
                  <c:v>-0.9</c:v>
                </c:pt>
                <c:pt idx="1">
                  <c:v>-9</c:v>
                </c:pt>
                <c:pt idx="2">
                  <c:v>-18</c:v>
                </c:pt>
                <c:pt idx="3">
                  <c:v>-27</c:v>
                </c:pt>
                <c:pt idx="4">
                  <c:v>-36</c:v>
                </c:pt>
                <c:pt idx="5">
                  <c:v>-45</c:v>
                </c:pt>
                <c:pt idx="6">
                  <c:v>-54</c:v>
                </c:pt>
                <c:pt idx="7">
                  <c:v>-63</c:v>
                </c:pt>
                <c:pt idx="8">
                  <c:v>-72</c:v>
                </c:pt>
                <c:pt idx="9">
                  <c:v>-81</c:v>
                </c:pt>
                <c:pt idx="10">
                  <c:v>-90</c:v>
                </c:pt>
                <c:pt idx="11">
                  <c:v>-99.000000000000014</c:v>
                </c:pt>
                <c:pt idx="12">
                  <c:v>-107.99999999999999</c:v>
                </c:pt>
                <c:pt idx="13">
                  <c:v>-117</c:v>
                </c:pt>
                <c:pt idx="14">
                  <c:v>-126</c:v>
                </c:pt>
                <c:pt idx="15">
                  <c:v>-135</c:v>
                </c:pt>
                <c:pt idx="16">
                  <c:v>-144</c:v>
                </c:pt>
                <c:pt idx="17">
                  <c:v>-153</c:v>
                </c:pt>
                <c:pt idx="18">
                  <c:v>-162</c:v>
                </c:pt>
                <c:pt idx="19">
                  <c:v>-171</c:v>
                </c:pt>
                <c:pt idx="20">
                  <c:v>-180</c:v>
                </c:pt>
                <c:pt idx="21">
                  <c:v>170.99999999999997</c:v>
                </c:pt>
                <c:pt idx="22">
                  <c:v>161.99999999999997</c:v>
                </c:pt>
                <c:pt idx="23">
                  <c:v>153.00000000000003</c:v>
                </c:pt>
                <c:pt idx="24">
                  <c:v>144</c:v>
                </c:pt>
              </c:numCache>
            </c:numRef>
          </c:yVal>
          <c:smooth val="1"/>
          <c:extLst>
            <c:ext xmlns:c16="http://schemas.microsoft.com/office/drawing/2014/chart" uri="{C3380CC4-5D6E-409C-BE32-E72D297353CC}">
              <c16:uniqueId val="{00000001-6989-4CDD-885E-C66983DD6D93}"/>
            </c:ext>
          </c:extLst>
        </c:ser>
        <c:dLbls>
          <c:showLegendKey val="0"/>
          <c:showVal val="0"/>
          <c:showCatName val="0"/>
          <c:showSerName val="0"/>
          <c:showPercent val="0"/>
          <c:showBubbleSize val="0"/>
        </c:dLbls>
        <c:axId val="998995784"/>
        <c:axId val="998995456"/>
      </c:scatterChart>
      <c:valAx>
        <c:axId val="1077492240"/>
        <c:scaling>
          <c:logBase val="10"/>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周波数</a:t>
                </a:r>
                <a:r>
                  <a:rPr lang="en-US" altLang="ja-JP"/>
                  <a:t>f[Hz]</a:t>
                </a:r>
                <a:endParaRPr lang="ja-JP" alt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89944"/>
        <c:crosses val="autoZero"/>
        <c:crossBetween val="midCat"/>
      </c:valAx>
      <c:valAx>
        <c:axId val="1077489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増幅率</a:t>
                </a:r>
                <a:r>
                  <a:rPr lang="en-US" altLang="ja-JP"/>
                  <a:t>Gain[-]</a:t>
                </a:r>
                <a:endParaRPr lang="ja-JP" alt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7492240"/>
        <c:crosses val="autoZero"/>
        <c:crossBetween val="midCat"/>
      </c:valAx>
      <c:valAx>
        <c:axId val="99899545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位相遅れ</a:t>
                </a:r>
                <a:r>
                  <a:rPr lang="en-US" altLang="ja-JP"/>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95784"/>
        <c:crosses val="max"/>
        <c:crossBetween val="midCat"/>
      </c:valAx>
      <c:valAx>
        <c:axId val="998995784"/>
        <c:scaling>
          <c:logBase val="10"/>
          <c:orientation val="minMax"/>
        </c:scaling>
        <c:delete val="1"/>
        <c:axPos val="b"/>
        <c:numFmt formatCode="General" sourceLinked="1"/>
        <c:majorTickMark val="out"/>
        <c:minorTickMark val="none"/>
        <c:tickLblPos val="nextTo"/>
        <c:crossAx val="998995456"/>
        <c:crosses val="autoZero"/>
        <c:crossBetween val="midCat"/>
      </c:valAx>
      <c:spPr>
        <a:noFill/>
        <a:ln>
          <a:noFill/>
        </a:ln>
        <a:effectLst/>
      </c:spPr>
    </c:plotArea>
    <c:legend>
      <c:legendPos val="r"/>
      <c:layout>
        <c:manualLayout>
          <c:xMode val="edge"/>
          <c:yMode val="edge"/>
          <c:x val="0.6791237876522882"/>
          <c:y val="0.40806743385482791"/>
          <c:w val="0.16946743361425859"/>
          <c:h val="0.2325926057852059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17</xdr:col>
      <xdr:colOff>780215</xdr:colOff>
      <xdr:row>5</xdr:row>
      <xdr:rowOff>88865</xdr:rowOff>
    </xdr:from>
    <xdr:ext cx="1282212" cy="264560"/>
    <mc:AlternateContent xmlns:mc="http://schemas.openxmlformats.org/markup-compatibility/2006">
      <mc:Choice xmlns:a14="http://schemas.microsoft.com/office/drawing/2010/main" Requires="a14">
        <xdr:sp macro="" textlink="">
          <xdr:nvSpPr>
            <xdr:cNvPr id="2" name="テキスト ボックス 1">
              <a:extLst>
                <a:ext uri="{FF2B5EF4-FFF2-40B4-BE49-F238E27FC236}">
                  <a16:creationId xmlns:a16="http://schemas.microsoft.com/office/drawing/2014/main" id="{C826B4EE-77BB-48FE-8819-3A728B4C8734}"/>
                </a:ext>
              </a:extLst>
            </xdr:cNvPr>
            <xdr:cNvSpPr txBox="1"/>
          </xdr:nvSpPr>
          <xdr:spPr>
            <a:xfrm>
              <a:off x="10600490" y="108899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𝑓</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𝐻𝑧</m:t>
                        </m:r>
                      </m:e>
                    </m:d>
                    <m:r>
                      <a:rPr kumimoji="1" lang="en-US" sz="1100" b="0" i="1">
                        <a:solidFill>
                          <a:schemeClr val="tx1"/>
                        </a:solidFill>
                        <a:effectLst/>
                        <a:latin typeface="Cambria Math" panose="02040503050406030204" pitchFamily="18" charset="0"/>
                        <a:ea typeface="+mn-ea"/>
                        <a:cs typeface="+mn-cs"/>
                      </a:rPr>
                      <m:t>=2</m:t>
                    </m:r>
                    <m:r>
                      <a:rPr kumimoji="1" lang="en-US" sz="1100" b="0" i="1">
                        <a:solidFill>
                          <a:schemeClr val="tx1"/>
                        </a:solidFill>
                        <a:effectLst/>
                        <a:latin typeface="Cambria Math" panose="02040503050406030204" pitchFamily="18" charset="0"/>
                        <a:ea typeface="Cambria Math" panose="02040503050406030204" pitchFamily="18" charset="0"/>
                        <a:cs typeface="+mn-cs"/>
                      </a:rPr>
                      <m:t>𝜋</m:t>
                    </m:r>
                    <m:r>
                      <a:rPr kumimoji="1" lang="en-US" sz="1100" b="0" i="1">
                        <a:solidFill>
                          <a:schemeClr val="tx1"/>
                        </a:solidFill>
                        <a:effectLst/>
                        <a:latin typeface="Cambria Math" panose="02040503050406030204" pitchFamily="18" charset="0"/>
                        <a:ea typeface="+mn-ea"/>
                        <a:cs typeface="+mn-cs"/>
                      </a:rPr>
                      <m:t>𝜔</m:t>
                    </m:r>
                  </m:oMath>
                </m:oMathPara>
              </a14:m>
              <a:endParaRPr kumimoji="1" lang="en-US" sz="1100" b="0" i="1">
                <a:solidFill>
                  <a:schemeClr val="tx1"/>
                </a:solidFill>
                <a:effectLst/>
                <a:latin typeface="+mn-lt"/>
                <a:ea typeface="+mn-ea"/>
                <a:cs typeface="+mn-cs"/>
              </a:endParaRPr>
            </a:p>
          </xdr:txBody>
        </xdr:sp>
      </mc:Choice>
      <mc:Fallback>
        <xdr:sp macro="" textlink="">
          <xdr:nvSpPr>
            <xdr:cNvPr id="2" name="テキスト ボックス 1">
              <a:extLst>
                <a:ext uri="{FF2B5EF4-FFF2-40B4-BE49-F238E27FC236}">
                  <a16:creationId xmlns:a16="http://schemas.microsoft.com/office/drawing/2014/main" id="{C826B4EE-77BB-48FE-8819-3A728B4C8734}"/>
                </a:ext>
              </a:extLst>
            </xdr:cNvPr>
            <xdr:cNvSpPr txBox="1"/>
          </xdr:nvSpPr>
          <xdr:spPr>
            <a:xfrm>
              <a:off x="10600490" y="1088990"/>
              <a:ext cx="128221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𝑓[𝐻𝑧]=2</a:t>
              </a:r>
              <a:r>
                <a:rPr kumimoji="1" lang="en-US" sz="1100" b="0" i="0">
                  <a:solidFill>
                    <a:schemeClr val="tx1"/>
                  </a:solidFill>
                  <a:effectLst/>
                  <a:latin typeface="Cambria Math" panose="02040503050406030204" pitchFamily="18" charset="0"/>
                  <a:ea typeface="Cambria Math" panose="02040503050406030204" pitchFamily="18" charset="0"/>
                  <a:cs typeface="+mn-cs"/>
                </a:rPr>
                <a:t>𝜋</a:t>
              </a:r>
              <a:r>
                <a:rPr kumimoji="1" lang="en-US" sz="1100" b="0" i="0">
                  <a:solidFill>
                    <a:schemeClr val="tx1"/>
                  </a:solidFill>
                  <a:effectLst/>
                  <a:latin typeface="Cambria Math" panose="02040503050406030204" pitchFamily="18" charset="0"/>
                  <a:ea typeface="+mn-ea"/>
                  <a:cs typeface="+mn-cs"/>
                </a:rPr>
                <a:t>𝜔</a:t>
              </a:r>
              <a:endParaRPr kumimoji="1" lang="en-US" sz="1100" b="0" i="1">
                <a:solidFill>
                  <a:schemeClr val="tx1"/>
                </a:solidFill>
                <a:effectLst/>
                <a:latin typeface="+mn-lt"/>
                <a:ea typeface="+mn-ea"/>
                <a:cs typeface="+mn-cs"/>
              </a:endParaRPr>
            </a:p>
          </xdr:txBody>
        </xdr:sp>
      </mc:Fallback>
    </mc:AlternateContent>
    <xdr:clientData/>
  </xdr:oneCellAnchor>
  <xdr:oneCellAnchor>
    <xdr:from>
      <xdr:col>17</xdr:col>
      <xdr:colOff>728926</xdr:colOff>
      <xdr:row>4</xdr:row>
      <xdr:rowOff>9316</xdr:rowOff>
    </xdr:from>
    <xdr:ext cx="1194289" cy="264560"/>
    <mc:AlternateContent xmlns:mc="http://schemas.openxmlformats.org/markup-compatibility/2006">
      <mc:Choice xmlns:a14="http://schemas.microsoft.com/office/drawing/2010/main" Requires="a14">
        <xdr:sp macro="" textlink="">
          <xdr:nvSpPr>
            <xdr:cNvPr id="3" name="テキスト ボックス 2">
              <a:extLst>
                <a:ext uri="{FF2B5EF4-FFF2-40B4-BE49-F238E27FC236}">
                  <a16:creationId xmlns:a16="http://schemas.microsoft.com/office/drawing/2014/main" id="{8C9F4427-76A6-483E-9530-2AA59713F64A}"/>
                </a:ext>
              </a:extLst>
            </xdr:cNvPr>
            <xdr:cNvSpPr txBox="1"/>
          </xdr:nvSpPr>
          <xdr:spPr>
            <a:xfrm>
              <a:off x="10549201" y="80941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Para xmlns:m="http://schemas.openxmlformats.org/officeDocument/2006/math">
                  <m:oMathParaPr>
                    <m:jc m:val="centerGroup"/>
                  </m:oMathParaPr>
                  <m:oMath xmlns:m="http://schemas.openxmlformats.org/officeDocument/2006/math">
                    <m:r>
                      <a:rPr kumimoji="1" lang="en-US" sz="1100" b="0" i="1">
                        <a:solidFill>
                          <a:schemeClr val="tx1"/>
                        </a:solidFill>
                        <a:effectLst/>
                        <a:latin typeface="Cambria Math" panose="02040503050406030204" pitchFamily="18" charset="0"/>
                        <a:ea typeface="+mn-ea"/>
                        <a:cs typeface="+mn-cs"/>
                      </a:rPr>
                      <m:t>𝜔</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𝑟𝑎𝑑</m:t>
                        </m:r>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m:t>
                        </m:r>
                      </m:e>
                    </m:d>
                  </m:oMath>
                </m:oMathPara>
              </a14:m>
              <a:endParaRPr kumimoji="1" lang="en-US" sz="1100" b="0" i="1">
                <a:solidFill>
                  <a:schemeClr val="tx1"/>
                </a:solidFill>
                <a:effectLst/>
                <a:latin typeface="+mn-lt"/>
                <a:ea typeface="+mn-ea"/>
                <a:cs typeface="+mn-cs"/>
              </a:endParaRPr>
            </a:p>
          </xdr:txBody>
        </xdr:sp>
      </mc:Choice>
      <mc:Fallback>
        <xdr:sp macro="" textlink="">
          <xdr:nvSpPr>
            <xdr:cNvPr id="3" name="テキスト ボックス 2">
              <a:extLst>
                <a:ext uri="{FF2B5EF4-FFF2-40B4-BE49-F238E27FC236}">
                  <a16:creationId xmlns:a16="http://schemas.microsoft.com/office/drawing/2014/main" id="{8C9F4427-76A6-483E-9530-2AA59713F64A}"/>
                </a:ext>
              </a:extLst>
            </xdr:cNvPr>
            <xdr:cNvSpPr txBox="1"/>
          </xdr:nvSpPr>
          <xdr:spPr>
            <a:xfrm>
              <a:off x="10549201" y="809416"/>
              <a:ext cx="119428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𝜔[𝑟𝑎𝑑/𝑠]</a:t>
              </a:r>
              <a:endParaRPr kumimoji="1" lang="en-US" sz="1100" b="0" i="1">
                <a:solidFill>
                  <a:schemeClr val="tx1"/>
                </a:solidFill>
                <a:effectLst/>
                <a:latin typeface="+mn-lt"/>
                <a:ea typeface="+mn-ea"/>
                <a:cs typeface="+mn-cs"/>
              </a:endParaRPr>
            </a:p>
          </xdr:txBody>
        </xdr:sp>
      </mc:Fallback>
    </mc:AlternateContent>
    <xdr:clientData/>
  </xdr:oneCellAnchor>
  <xdr:twoCellAnchor>
    <xdr:from>
      <xdr:col>1</xdr:col>
      <xdr:colOff>93157</xdr:colOff>
      <xdr:row>13</xdr:row>
      <xdr:rowOff>124558</xdr:rowOff>
    </xdr:from>
    <xdr:to>
      <xdr:col>11</xdr:col>
      <xdr:colOff>231322</xdr:colOff>
      <xdr:row>33</xdr:row>
      <xdr:rowOff>54428</xdr:rowOff>
    </xdr:to>
    <xdr:graphicFrame macro="">
      <xdr:nvGraphicFramePr>
        <xdr:cNvPr id="4" name="グラフ 3">
          <a:extLst>
            <a:ext uri="{FF2B5EF4-FFF2-40B4-BE49-F238E27FC236}">
              <a16:creationId xmlns:a16="http://schemas.microsoft.com/office/drawing/2014/main" id="{EA5CF4D3-1DA6-407C-BB46-03FBB46457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213018</xdr:colOff>
      <xdr:row>1</xdr:row>
      <xdr:rowOff>28576</xdr:rowOff>
    </xdr:from>
    <xdr:to>
      <xdr:col>10</xdr:col>
      <xdr:colOff>143744</xdr:colOff>
      <xdr:row>8</xdr:row>
      <xdr:rowOff>44673</xdr:rowOff>
    </xdr:to>
    <xdr:grpSp>
      <xdr:nvGrpSpPr>
        <xdr:cNvPr id="47" name="グループ化 46">
          <a:extLst>
            <a:ext uri="{FF2B5EF4-FFF2-40B4-BE49-F238E27FC236}">
              <a16:creationId xmlns:a16="http://schemas.microsoft.com/office/drawing/2014/main" id="{5E455A16-860F-5C94-2E1B-5E7A8033028D}"/>
            </a:ext>
          </a:extLst>
        </xdr:cNvPr>
        <xdr:cNvGrpSpPr/>
      </xdr:nvGrpSpPr>
      <xdr:grpSpPr>
        <a:xfrm>
          <a:off x="813093" y="228601"/>
          <a:ext cx="4312226" cy="1416272"/>
          <a:chOff x="889293" y="657226"/>
          <a:chExt cx="4312226" cy="1416272"/>
        </a:xfrm>
      </xdr:grpSpPr>
      <xdr:sp macro="" textlink="">
        <xdr:nvSpPr>
          <xdr:cNvPr id="20" name="テキスト ボックス 19">
            <a:extLst>
              <a:ext uri="{FF2B5EF4-FFF2-40B4-BE49-F238E27FC236}">
                <a16:creationId xmlns:a16="http://schemas.microsoft.com/office/drawing/2014/main" id="{6017D326-4FF8-42D5-9A27-E87A1C7A2B69}"/>
              </a:ext>
            </a:extLst>
          </xdr:cNvPr>
          <xdr:cNvSpPr txBox="1"/>
        </xdr:nvSpPr>
        <xdr:spPr>
          <a:xfrm>
            <a:off x="889293" y="1195596"/>
            <a:ext cx="429673" cy="289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X</a:t>
            </a:r>
            <a:endParaRPr kumimoji="1" lang="ja-JP" altLang="en-US" sz="1100"/>
          </a:p>
        </xdr:txBody>
      </xdr:sp>
      <xdr:sp macro="" textlink="">
        <xdr:nvSpPr>
          <xdr:cNvPr id="21" name="テキスト ボックス 20">
            <a:extLst>
              <a:ext uri="{FF2B5EF4-FFF2-40B4-BE49-F238E27FC236}">
                <a16:creationId xmlns:a16="http://schemas.microsoft.com/office/drawing/2014/main" id="{83E28F29-5BD3-4F76-842D-4247036F717E}"/>
              </a:ext>
            </a:extLst>
          </xdr:cNvPr>
          <xdr:cNvSpPr txBox="1"/>
        </xdr:nvSpPr>
        <xdr:spPr>
          <a:xfrm>
            <a:off x="1866888" y="1198533"/>
            <a:ext cx="430844" cy="286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z^-1</a:t>
            </a:r>
            <a:endParaRPr lang="ja-JP" altLang="ja-JP">
              <a:effectLst/>
            </a:endParaRPr>
          </a:p>
        </xdr:txBody>
      </xdr:sp>
      <xdr:cxnSp macro="">
        <xdr:nvCxnSpPr>
          <xdr:cNvPr id="22" name="直線矢印コネクタ 21">
            <a:extLst>
              <a:ext uri="{FF2B5EF4-FFF2-40B4-BE49-F238E27FC236}">
                <a16:creationId xmlns:a16="http://schemas.microsoft.com/office/drawing/2014/main" id="{48F5D4C7-41FD-4CDF-92B6-48B1C2CAD0C8}"/>
              </a:ext>
            </a:extLst>
          </xdr:cNvPr>
          <xdr:cNvCxnSpPr>
            <a:stCxn id="20" idx="3"/>
            <a:endCxn id="21" idx="1"/>
          </xdr:cNvCxnSpPr>
        </xdr:nvCxnSpPr>
        <xdr:spPr>
          <a:xfrm>
            <a:off x="1318966" y="1340515"/>
            <a:ext cx="547921" cy="146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コネクタ: カギ線 22">
            <a:extLst>
              <a:ext uri="{FF2B5EF4-FFF2-40B4-BE49-F238E27FC236}">
                <a16:creationId xmlns:a16="http://schemas.microsoft.com/office/drawing/2014/main" id="{50F329F8-B503-4CB6-A3F9-87D33DB48AFA}"/>
              </a:ext>
            </a:extLst>
          </xdr:cNvPr>
          <xdr:cNvCxnSpPr>
            <a:stCxn id="20" idx="3"/>
            <a:endCxn id="26" idx="2"/>
          </xdr:cNvCxnSpPr>
        </xdr:nvCxnSpPr>
        <xdr:spPr>
          <a:xfrm>
            <a:off x="1318966" y="1340515"/>
            <a:ext cx="972013" cy="482886"/>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 name="テキスト ボックス 23">
            <a:extLst>
              <a:ext uri="{FF2B5EF4-FFF2-40B4-BE49-F238E27FC236}">
                <a16:creationId xmlns:a16="http://schemas.microsoft.com/office/drawing/2014/main" id="{8A0A5257-8EE7-4FF8-B776-1AC44117B306}"/>
              </a:ext>
            </a:extLst>
          </xdr:cNvPr>
          <xdr:cNvSpPr txBox="1"/>
        </xdr:nvSpPr>
        <xdr:spPr>
          <a:xfrm>
            <a:off x="4771845" y="1791986"/>
            <a:ext cx="429674" cy="281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Y</a:t>
            </a:r>
            <a:endParaRPr kumimoji="1" lang="ja-JP" altLang="en-US" sz="1100"/>
          </a:p>
        </xdr:txBody>
      </xdr:sp>
      <xdr:cxnSp macro="">
        <xdr:nvCxnSpPr>
          <xdr:cNvPr id="25" name="コネクタ: カギ線 24">
            <a:extLst>
              <a:ext uri="{FF2B5EF4-FFF2-40B4-BE49-F238E27FC236}">
                <a16:creationId xmlns:a16="http://schemas.microsoft.com/office/drawing/2014/main" id="{C0B04D59-1801-49C6-A1BB-1967EA41A97F}"/>
              </a:ext>
            </a:extLst>
          </xdr:cNvPr>
          <xdr:cNvCxnSpPr>
            <a:stCxn id="21" idx="3"/>
            <a:endCxn id="26" idx="0"/>
          </xdr:cNvCxnSpPr>
        </xdr:nvCxnSpPr>
        <xdr:spPr>
          <a:xfrm>
            <a:off x="2297732" y="1341983"/>
            <a:ext cx="71840" cy="40058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楕円 25">
            <a:extLst>
              <a:ext uri="{FF2B5EF4-FFF2-40B4-BE49-F238E27FC236}">
                <a16:creationId xmlns:a16="http://schemas.microsoft.com/office/drawing/2014/main" id="{A038BCF6-75FD-4A6F-B851-52512C49B3EA}"/>
              </a:ext>
            </a:extLst>
          </xdr:cNvPr>
          <xdr:cNvSpPr/>
        </xdr:nvSpPr>
        <xdr:spPr>
          <a:xfrm>
            <a:off x="2290979" y="1742571"/>
            <a:ext cx="157185" cy="1616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2AFECD8F-F97F-4CDC-BDF2-FC0707B0D31E}"/>
              </a:ext>
            </a:extLst>
          </xdr:cNvPr>
          <xdr:cNvSpPr txBox="1"/>
        </xdr:nvSpPr>
        <xdr:spPr>
          <a:xfrm>
            <a:off x="2624346" y="1203878"/>
            <a:ext cx="430844" cy="286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z^-1</a:t>
            </a:r>
            <a:endParaRPr lang="ja-JP" altLang="ja-JP">
              <a:effectLst/>
            </a:endParaRPr>
          </a:p>
        </xdr:txBody>
      </xdr:sp>
      <xdr:cxnSp macro="">
        <xdr:nvCxnSpPr>
          <xdr:cNvPr id="28" name="直線矢印コネクタ 27">
            <a:extLst>
              <a:ext uri="{FF2B5EF4-FFF2-40B4-BE49-F238E27FC236}">
                <a16:creationId xmlns:a16="http://schemas.microsoft.com/office/drawing/2014/main" id="{7FA6FC7C-044B-4C8E-B9A9-4AAC6A3FDECF}"/>
              </a:ext>
            </a:extLst>
          </xdr:cNvPr>
          <xdr:cNvCxnSpPr>
            <a:stCxn id="21" idx="3"/>
            <a:endCxn id="27" idx="1"/>
          </xdr:cNvCxnSpPr>
        </xdr:nvCxnSpPr>
        <xdr:spPr>
          <a:xfrm>
            <a:off x="2297732" y="1341983"/>
            <a:ext cx="326614" cy="53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9" name="楕円 28">
            <a:extLst>
              <a:ext uri="{FF2B5EF4-FFF2-40B4-BE49-F238E27FC236}">
                <a16:creationId xmlns:a16="http://schemas.microsoft.com/office/drawing/2014/main" id="{31BF4C2D-529C-4779-B1C7-56B9A43DFCE2}"/>
              </a:ext>
            </a:extLst>
          </xdr:cNvPr>
          <xdr:cNvSpPr/>
        </xdr:nvSpPr>
        <xdr:spPr>
          <a:xfrm>
            <a:off x="3079889" y="1742248"/>
            <a:ext cx="157185" cy="1616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0" name="コネクタ: カギ線 29">
            <a:extLst>
              <a:ext uri="{FF2B5EF4-FFF2-40B4-BE49-F238E27FC236}">
                <a16:creationId xmlns:a16="http://schemas.microsoft.com/office/drawing/2014/main" id="{A6201963-E8B3-4E2B-9E04-074501CEB450}"/>
              </a:ext>
            </a:extLst>
          </xdr:cNvPr>
          <xdr:cNvCxnSpPr>
            <a:stCxn id="27" idx="3"/>
            <a:endCxn id="29" idx="0"/>
          </xdr:cNvCxnSpPr>
        </xdr:nvCxnSpPr>
        <xdr:spPr>
          <a:xfrm>
            <a:off x="3055190" y="1347328"/>
            <a:ext cx="103292" cy="39492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6695C63B-4640-4A96-9E2C-470E823CB3B2}"/>
              </a:ext>
            </a:extLst>
          </xdr:cNvPr>
          <xdr:cNvCxnSpPr>
            <a:stCxn id="26" idx="6"/>
            <a:endCxn id="29" idx="2"/>
          </xdr:cNvCxnSpPr>
        </xdr:nvCxnSpPr>
        <xdr:spPr>
          <a:xfrm flipV="1">
            <a:off x="2448164" y="1823078"/>
            <a:ext cx="631725" cy="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a:extLst>
              <a:ext uri="{FF2B5EF4-FFF2-40B4-BE49-F238E27FC236}">
                <a16:creationId xmlns:a16="http://schemas.microsoft.com/office/drawing/2014/main" id="{F35BC722-4D4E-4681-ACF7-8F07C309F3C6}"/>
              </a:ext>
            </a:extLst>
          </xdr:cNvPr>
          <xdr:cNvSpPr txBox="1"/>
        </xdr:nvSpPr>
        <xdr:spPr>
          <a:xfrm>
            <a:off x="3397941" y="1207190"/>
            <a:ext cx="430844" cy="2868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z^-1</a:t>
            </a:r>
            <a:endParaRPr lang="ja-JP" altLang="ja-JP">
              <a:effectLst/>
            </a:endParaRPr>
          </a:p>
        </xdr:txBody>
      </xdr:sp>
      <xdr:cxnSp macro="">
        <xdr:nvCxnSpPr>
          <xdr:cNvPr id="33" name="直線矢印コネクタ 32">
            <a:extLst>
              <a:ext uri="{FF2B5EF4-FFF2-40B4-BE49-F238E27FC236}">
                <a16:creationId xmlns:a16="http://schemas.microsoft.com/office/drawing/2014/main" id="{99FE8217-07AF-4CD9-97A3-0D9753348044}"/>
              </a:ext>
            </a:extLst>
          </xdr:cNvPr>
          <xdr:cNvCxnSpPr>
            <a:stCxn id="27" idx="3"/>
            <a:endCxn id="32" idx="1"/>
          </xdr:cNvCxnSpPr>
        </xdr:nvCxnSpPr>
        <xdr:spPr>
          <a:xfrm>
            <a:off x="3055190" y="1347328"/>
            <a:ext cx="342751" cy="33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4" name="楕円 33">
            <a:extLst>
              <a:ext uri="{FF2B5EF4-FFF2-40B4-BE49-F238E27FC236}">
                <a16:creationId xmlns:a16="http://schemas.microsoft.com/office/drawing/2014/main" id="{FB600D7A-303C-4765-9F63-2080379A5455}"/>
              </a:ext>
            </a:extLst>
          </xdr:cNvPr>
          <xdr:cNvSpPr/>
        </xdr:nvSpPr>
        <xdr:spPr>
          <a:xfrm>
            <a:off x="3853484" y="1753843"/>
            <a:ext cx="157185" cy="1616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コネクタ: カギ線 34">
            <a:extLst>
              <a:ext uri="{FF2B5EF4-FFF2-40B4-BE49-F238E27FC236}">
                <a16:creationId xmlns:a16="http://schemas.microsoft.com/office/drawing/2014/main" id="{A039CD40-4B81-4C13-8B76-28EBD6F093AB}"/>
              </a:ext>
            </a:extLst>
          </xdr:cNvPr>
          <xdr:cNvCxnSpPr>
            <a:stCxn id="32" idx="3"/>
            <a:endCxn id="34" idx="0"/>
          </xdr:cNvCxnSpPr>
        </xdr:nvCxnSpPr>
        <xdr:spPr>
          <a:xfrm>
            <a:off x="3828785" y="1350640"/>
            <a:ext cx="103292" cy="403203"/>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直線矢印コネクタ 35">
            <a:extLst>
              <a:ext uri="{FF2B5EF4-FFF2-40B4-BE49-F238E27FC236}">
                <a16:creationId xmlns:a16="http://schemas.microsoft.com/office/drawing/2014/main" id="{AB3BB88C-7787-46EF-822B-2AE458AC7F5F}"/>
              </a:ext>
            </a:extLst>
          </xdr:cNvPr>
          <xdr:cNvCxnSpPr>
            <a:endCxn id="34" idx="2"/>
          </xdr:cNvCxnSpPr>
        </xdr:nvCxnSpPr>
        <xdr:spPr>
          <a:xfrm flipV="1">
            <a:off x="3221759" y="1834673"/>
            <a:ext cx="631725" cy="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直線矢印コネクタ 36">
            <a:extLst>
              <a:ext uri="{FF2B5EF4-FFF2-40B4-BE49-F238E27FC236}">
                <a16:creationId xmlns:a16="http://schemas.microsoft.com/office/drawing/2014/main" id="{D622B8A3-77EB-4634-8988-FB597FCB6B40}"/>
              </a:ext>
            </a:extLst>
          </xdr:cNvPr>
          <xdr:cNvCxnSpPr>
            <a:stCxn id="34" idx="6"/>
            <a:endCxn id="40" idx="3"/>
          </xdr:cNvCxnSpPr>
        </xdr:nvCxnSpPr>
        <xdr:spPr>
          <a:xfrm>
            <a:off x="4010669" y="1834673"/>
            <a:ext cx="314262" cy="282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8" name="左中かっこ 37">
            <a:extLst>
              <a:ext uri="{FF2B5EF4-FFF2-40B4-BE49-F238E27FC236}">
                <a16:creationId xmlns:a16="http://schemas.microsoft.com/office/drawing/2014/main" id="{D7645DA6-1DE8-4E0B-9DF8-A9FFD668618D}"/>
              </a:ext>
            </a:extLst>
          </xdr:cNvPr>
          <xdr:cNvSpPr/>
        </xdr:nvSpPr>
        <xdr:spPr bwMode="auto">
          <a:xfrm rot="5400000">
            <a:off x="2777572" y="-21947"/>
            <a:ext cx="169794" cy="2157619"/>
          </a:xfrm>
          <a:prstGeom prst="lef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E7DD77E-1638-45D1-9CF0-DE7DDC82F284}"/>
              </a:ext>
            </a:extLst>
          </xdr:cNvPr>
          <xdr:cNvSpPr txBox="1"/>
        </xdr:nvSpPr>
        <xdr:spPr>
          <a:xfrm>
            <a:off x="2682325" y="657226"/>
            <a:ext cx="513521" cy="286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M</a:t>
            </a:r>
            <a:r>
              <a:rPr kumimoji="1" lang="ja-JP" altLang="en-US" sz="1100">
                <a:solidFill>
                  <a:schemeClr val="dk1"/>
                </a:solidFill>
                <a:effectLst/>
                <a:latin typeface="+mn-lt"/>
                <a:ea typeface="+mn-ea"/>
                <a:cs typeface="+mn-cs"/>
              </a:rPr>
              <a:t>個</a:t>
            </a:r>
            <a:endParaRPr lang="ja-JP" altLang="ja-JP">
              <a:effectLst/>
            </a:endParaRPr>
          </a:p>
        </xdr:txBody>
      </xdr:sp>
      <xdr:sp macro="" textlink="">
        <xdr:nvSpPr>
          <xdr:cNvPr id="40" name="二等辺三角形 39">
            <a:extLst>
              <a:ext uri="{FF2B5EF4-FFF2-40B4-BE49-F238E27FC236}">
                <a16:creationId xmlns:a16="http://schemas.microsoft.com/office/drawing/2014/main" id="{78A84AD1-4425-4782-821C-8DFA28760B7F}"/>
              </a:ext>
            </a:extLst>
          </xdr:cNvPr>
          <xdr:cNvSpPr/>
        </xdr:nvSpPr>
        <xdr:spPr bwMode="auto">
          <a:xfrm rot="5400000">
            <a:off x="4305715" y="1717402"/>
            <a:ext cx="278626" cy="240195"/>
          </a:xfrm>
          <a:prstGeom prst="triangl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xnSp macro="">
        <xdr:nvCxnSpPr>
          <xdr:cNvPr id="41" name="直線矢印コネクタ 40">
            <a:extLst>
              <a:ext uri="{FF2B5EF4-FFF2-40B4-BE49-F238E27FC236}">
                <a16:creationId xmlns:a16="http://schemas.microsoft.com/office/drawing/2014/main" id="{7AA4DF02-17C6-4F86-9FA3-95D94F28C2C4}"/>
              </a:ext>
            </a:extLst>
          </xdr:cNvPr>
          <xdr:cNvCxnSpPr>
            <a:stCxn id="40" idx="0"/>
          </xdr:cNvCxnSpPr>
        </xdr:nvCxnSpPr>
        <xdr:spPr>
          <a:xfrm>
            <a:off x="4565126" y="1837500"/>
            <a:ext cx="237546" cy="41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mc:AlternateContent xmlns:mc="http://schemas.openxmlformats.org/markup-compatibility/2006">
        <mc:Choice xmlns:a14="http://schemas.microsoft.com/office/drawing/2010/main" Requires="a14">
          <xdr:sp macro="" textlink="">
            <xdr:nvSpPr>
              <xdr:cNvPr id="42" name="テキスト ボックス 41">
                <a:extLst>
                  <a:ext uri="{FF2B5EF4-FFF2-40B4-BE49-F238E27FC236}">
                    <a16:creationId xmlns:a16="http://schemas.microsoft.com/office/drawing/2014/main" id="{4A227784-DDC3-42E2-8CF5-A1B9F5CB94D2}"/>
                  </a:ext>
                </a:extLst>
              </xdr:cNvPr>
              <xdr:cNvSpPr txBox="1"/>
            </xdr:nvSpPr>
            <xdr:spPr>
              <a:xfrm>
                <a:off x="4131781" y="1253574"/>
                <a:ext cx="844825" cy="524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𝑀</m:t>
                          </m:r>
                          <m:r>
                            <a:rPr kumimoji="1" lang="en-US" altLang="ja-JP" sz="1100" b="0" i="1">
                              <a:solidFill>
                                <a:schemeClr val="tx1"/>
                              </a:solidFill>
                              <a:effectLst/>
                              <a:latin typeface="Cambria Math" panose="02040503050406030204" pitchFamily="18" charset="0"/>
                              <a:ea typeface="+mn-ea"/>
                              <a:cs typeface="+mn-cs"/>
                            </a:rPr>
                            <m:t>+1</m:t>
                          </m:r>
                        </m:den>
                      </m:f>
                    </m:oMath>
                  </m:oMathPara>
                </a14:m>
                <a:endParaRPr kumimoji="1" lang="ja-JP" altLang="en-US" sz="1100"/>
              </a:p>
            </xdr:txBody>
          </xdr:sp>
        </mc:Choice>
        <mc:Fallback>
          <xdr:sp macro="" textlink="">
            <xdr:nvSpPr>
              <xdr:cNvPr id="42" name="テキスト ボックス 41">
                <a:extLst>
                  <a:ext uri="{FF2B5EF4-FFF2-40B4-BE49-F238E27FC236}">
                    <a16:creationId xmlns:a16="http://schemas.microsoft.com/office/drawing/2014/main" id="{4A227784-DDC3-42E2-8CF5-A1B9F5CB94D2}"/>
                  </a:ext>
                </a:extLst>
              </xdr:cNvPr>
              <xdr:cNvSpPr txBox="1"/>
            </xdr:nvSpPr>
            <xdr:spPr>
              <a:xfrm>
                <a:off x="4131781" y="1253574"/>
                <a:ext cx="844825" cy="524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en-US" altLang="ja-JP" sz="1100" b="0" i="0">
                    <a:solidFill>
                      <a:schemeClr val="tx1"/>
                    </a:solidFill>
                    <a:effectLst/>
                    <a:latin typeface="Cambria Math" panose="02040503050406030204" pitchFamily="18" charset="0"/>
                    <a:ea typeface="+mn-ea"/>
                    <a:cs typeface="+mn-cs"/>
                  </a:rPr>
                  <a:t>1/(𝑀+1)</a:t>
                </a:r>
                <a:endParaRPr kumimoji="1" lang="ja-JP" altLang="en-US" sz="1100"/>
              </a:p>
            </xdr:txBody>
          </xdr:sp>
        </mc:Fallback>
      </mc:AlternateContent>
    </xdr:grpSp>
    <xdr:clientData/>
  </xdr:twoCellAnchor>
  <xdr:twoCellAnchor>
    <xdr:from>
      <xdr:col>3</xdr:col>
      <xdr:colOff>495300</xdr:colOff>
      <xdr:row>8</xdr:row>
      <xdr:rowOff>190916</xdr:rowOff>
    </xdr:from>
    <xdr:to>
      <xdr:col>10</xdr:col>
      <xdr:colOff>81169</xdr:colOff>
      <xdr:row>11</xdr:row>
      <xdr:rowOff>115193</xdr:rowOff>
    </xdr:to>
    <mc:AlternateContent xmlns:mc="http://schemas.openxmlformats.org/markup-compatibility/2006">
      <mc:Choice xmlns:a14="http://schemas.microsoft.com/office/drawing/2010/main" Requires="a14">
        <xdr:sp macro="" textlink="">
          <xdr:nvSpPr>
            <xdr:cNvPr id="43" name="テキスト ボックス 42">
              <a:extLst>
                <a:ext uri="{FF2B5EF4-FFF2-40B4-BE49-F238E27FC236}">
                  <a16:creationId xmlns:a16="http://schemas.microsoft.com/office/drawing/2014/main" id="{426A5499-A37D-4C91-B850-9023CD9B5CA2}"/>
                </a:ext>
              </a:extLst>
            </xdr:cNvPr>
            <xdr:cNvSpPr txBox="1"/>
          </xdr:nvSpPr>
          <xdr:spPr>
            <a:xfrm>
              <a:off x="1095375" y="1791116"/>
              <a:ext cx="3967369" cy="524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𝑌</m:t>
                        </m:r>
                      </m:num>
                      <m:den>
                        <m:r>
                          <a:rPr kumimoji="1" lang="en-US" altLang="ja-JP" sz="1100" b="0" i="1">
                            <a:solidFill>
                              <a:schemeClr val="tx1"/>
                            </a:solidFill>
                            <a:effectLst/>
                            <a:latin typeface="Cambria Math" panose="02040503050406030204" pitchFamily="18" charset="0"/>
                            <a:ea typeface="+mn-ea"/>
                            <a:cs typeface="+mn-cs"/>
                          </a:rPr>
                          <m:t>𝑋</m:t>
                        </m:r>
                      </m:den>
                    </m:f>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𝐻</m:t>
                    </m:r>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𝑧</m:t>
                        </m:r>
                      </m:e>
                    </m:d>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𝑀</m:t>
                        </m:r>
                        <m:r>
                          <a:rPr kumimoji="1" lang="en-US" altLang="ja-JP" sz="1100" b="0" i="1">
                            <a:solidFill>
                              <a:schemeClr val="tx1"/>
                            </a:solidFill>
                            <a:effectLst/>
                            <a:latin typeface="Cambria Math" panose="02040503050406030204" pitchFamily="18" charset="0"/>
                            <a:ea typeface="+mn-ea"/>
                            <a:cs typeface="+mn-cs"/>
                          </a:rPr>
                          <m:t>+1</m:t>
                        </m:r>
                      </m:den>
                    </m:f>
                    <m:nary>
                      <m:naryPr>
                        <m:chr m:val="∑"/>
                        <m:ctrlPr>
                          <a:rPr kumimoji="1" lang="en-US" altLang="ja-JP" sz="1100" b="0" i="1">
                            <a:solidFill>
                              <a:schemeClr val="tx1"/>
                            </a:solidFill>
                            <a:effectLst/>
                            <a:latin typeface="Cambria Math" panose="02040503050406030204" pitchFamily="18" charset="0"/>
                            <a:ea typeface="+mn-ea"/>
                            <a:cs typeface="+mn-cs"/>
                          </a:rPr>
                        </m:ctrlPr>
                      </m:naryPr>
                      <m:sub>
                        <m:r>
                          <m:rPr>
                            <m:brk m:alnAt="23"/>
                          </m:rPr>
                          <a:rPr kumimoji="1" lang="en-US" altLang="ja-JP" sz="1100" b="0" i="1">
                            <a:solidFill>
                              <a:schemeClr val="tx1"/>
                            </a:solidFill>
                            <a:effectLst/>
                            <a:latin typeface="Cambria Math" panose="02040503050406030204" pitchFamily="18" charset="0"/>
                            <a:ea typeface="+mn-ea"/>
                            <a:cs typeface="+mn-cs"/>
                          </a:rPr>
                          <m:t>𝑚</m:t>
                        </m:r>
                        <m:r>
                          <a:rPr kumimoji="1" lang="en-US" altLang="ja-JP" sz="1100" b="0" i="1">
                            <a:solidFill>
                              <a:schemeClr val="tx1"/>
                            </a:solidFill>
                            <a:effectLst/>
                            <a:latin typeface="Cambria Math" panose="02040503050406030204" pitchFamily="18" charset="0"/>
                            <a:ea typeface="+mn-ea"/>
                            <a:cs typeface="+mn-cs"/>
                          </a:rPr>
                          <m:t>=0</m:t>
                        </m:r>
                      </m:sub>
                      <m:sup>
                        <m:r>
                          <a:rPr kumimoji="1" lang="en-US" altLang="ja-JP" sz="1100" b="0" i="1">
                            <a:solidFill>
                              <a:schemeClr val="tx1"/>
                            </a:solidFill>
                            <a:effectLst/>
                            <a:latin typeface="Cambria Math" panose="02040503050406030204" pitchFamily="18" charset="0"/>
                            <a:ea typeface="+mn-ea"/>
                            <a:cs typeface="+mn-cs"/>
                          </a:rPr>
                          <m:t>𝑀</m:t>
                        </m:r>
                      </m:sup>
                      <m:e>
                        <m:sSup>
                          <m:sSupPr>
                            <m:ctrlPr>
                              <a:rPr kumimoji="1" lang="en-US" altLang="ja-JP" sz="1100" b="0" i="1">
                                <a:solidFill>
                                  <a:schemeClr val="tx1"/>
                                </a:solidFill>
                                <a:effectLst/>
                                <a:latin typeface="Cambria Math" panose="02040503050406030204" pitchFamily="18" charset="0"/>
                                <a:ea typeface="+mn-ea"/>
                                <a:cs typeface="+mn-cs"/>
                              </a:rPr>
                            </m:ctrlPr>
                          </m:sSupPr>
                          <m:e>
                            <m:r>
                              <a:rPr kumimoji="1" lang="en-US" altLang="ja-JP" sz="1100" b="0" i="1">
                                <a:solidFill>
                                  <a:schemeClr val="tx1"/>
                                </a:solidFill>
                                <a:effectLst/>
                                <a:latin typeface="Cambria Math" panose="02040503050406030204" pitchFamily="18" charset="0"/>
                                <a:ea typeface="+mn-ea"/>
                                <a:cs typeface="+mn-cs"/>
                              </a:rPr>
                              <m:t>𝑍</m:t>
                            </m:r>
                          </m:e>
                          <m:sup>
                            <m:r>
                              <a:rPr kumimoji="1" lang="en-US" altLang="ja-JP" sz="1100" b="0" i="1">
                                <a:solidFill>
                                  <a:schemeClr val="tx1"/>
                                </a:solidFill>
                                <a:effectLst/>
                                <a:latin typeface="Cambria Math" panose="02040503050406030204" pitchFamily="18" charset="0"/>
                                <a:ea typeface="+mn-ea"/>
                                <a:cs typeface="+mn-cs"/>
                              </a:rPr>
                              <m:t>−</m:t>
                            </m:r>
                            <m:r>
                              <a:rPr kumimoji="1" lang="en-US" altLang="ja-JP" sz="1100" b="0" i="1">
                                <a:solidFill>
                                  <a:schemeClr val="tx1"/>
                                </a:solidFill>
                                <a:effectLst/>
                                <a:latin typeface="Cambria Math" panose="02040503050406030204" pitchFamily="18" charset="0"/>
                                <a:ea typeface="+mn-ea"/>
                                <a:cs typeface="+mn-cs"/>
                              </a:rPr>
                              <m:t>𝑚</m:t>
                            </m:r>
                          </m:sup>
                        </m:sSup>
                      </m:e>
                    </m:nary>
                    <m:r>
                      <a:rPr kumimoji="1" lang="en-US" altLang="ja-JP" sz="1100" b="0" i="1">
                        <a:solidFill>
                          <a:schemeClr val="tx1"/>
                        </a:solidFill>
                        <a:effectLst/>
                        <a:latin typeface="Cambria Math" panose="02040503050406030204" pitchFamily="18" charset="0"/>
                        <a:ea typeface="+mn-ea"/>
                        <a:cs typeface="+mn-cs"/>
                      </a:rPr>
                      <m:t>=</m:t>
                    </m:r>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1</m:t>
                        </m:r>
                      </m:num>
                      <m:den>
                        <m:r>
                          <a:rPr kumimoji="1" lang="en-US" sz="1100" b="0" i="1">
                            <a:solidFill>
                              <a:schemeClr val="tx1"/>
                            </a:solidFill>
                            <a:effectLst/>
                            <a:latin typeface="Cambria Math" panose="02040503050406030204" pitchFamily="18" charset="0"/>
                            <a:ea typeface="+mn-ea"/>
                            <a:cs typeface="+mn-cs"/>
                          </a:rPr>
                          <m:t>𝑀</m:t>
                        </m:r>
                        <m:r>
                          <a:rPr kumimoji="1" lang="en-US" sz="1100" b="0" i="1">
                            <a:solidFill>
                              <a:schemeClr val="tx1"/>
                            </a:solidFill>
                            <a:effectLst/>
                            <a:latin typeface="Cambria Math" panose="02040503050406030204" pitchFamily="18" charset="0"/>
                            <a:ea typeface="+mn-ea"/>
                            <a:cs typeface="+mn-cs"/>
                          </a:rPr>
                          <m:t>+1</m:t>
                        </m:r>
                      </m:den>
                    </m:f>
                    <m:f>
                      <m:fPr>
                        <m:ctrlPr>
                          <a:rPr kumimoji="1" lang="en-US" sz="1100" b="0" i="1">
                            <a:solidFill>
                              <a:schemeClr val="tx1"/>
                            </a:solidFill>
                            <a:effectLst/>
                            <a:latin typeface="Cambria Math" panose="02040503050406030204" pitchFamily="18" charset="0"/>
                            <a:ea typeface="+mn-ea"/>
                            <a:cs typeface="+mn-cs"/>
                          </a:rPr>
                        </m:ctrlPr>
                      </m:fPr>
                      <m:num>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𝑍</m:t>
                            </m:r>
                          </m:e>
                          <m:sup>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𝑀</m:t>
                            </m:r>
                          </m:sup>
                        </m:sSup>
                        <m:d>
                          <m:dPr>
                            <m:ctrlPr>
                              <a:rPr kumimoji="1" lang="en-US" sz="1100" b="0" i="1">
                                <a:solidFill>
                                  <a:schemeClr val="tx1"/>
                                </a:solidFill>
                                <a:effectLst/>
                                <a:latin typeface="Cambria Math" panose="02040503050406030204" pitchFamily="18" charset="0"/>
                                <a:ea typeface="+mn-ea"/>
                                <a:cs typeface="+mn-cs"/>
                              </a:rPr>
                            </m:ctrlPr>
                          </m:dPr>
                          <m:e>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𝑍</m:t>
                                </m:r>
                              </m:e>
                              <m:sup>
                                <m:r>
                                  <a:rPr kumimoji="1" lang="en-US" sz="1100" b="0" i="1">
                                    <a:solidFill>
                                      <a:schemeClr val="tx1"/>
                                    </a:solidFill>
                                    <a:effectLst/>
                                    <a:latin typeface="Cambria Math" panose="02040503050406030204" pitchFamily="18" charset="0"/>
                                    <a:ea typeface="+mn-ea"/>
                                    <a:cs typeface="+mn-cs"/>
                                  </a:rPr>
                                  <m:t>𝑀</m:t>
                                </m:r>
                                <m:r>
                                  <a:rPr kumimoji="1" lang="en-US" sz="1100" b="0" i="1">
                                    <a:solidFill>
                                      <a:schemeClr val="tx1"/>
                                    </a:solidFill>
                                    <a:effectLst/>
                                    <a:latin typeface="Cambria Math" panose="02040503050406030204" pitchFamily="18" charset="0"/>
                                    <a:ea typeface="+mn-ea"/>
                                    <a:cs typeface="+mn-cs"/>
                                  </a:rPr>
                                  <m:t>+1</m:t>
                                </m:r>
                              </m:sup>
                            </m:sSup>
                            <m:r>
                              <a:rPr kumimoji="1" lang="en-US" sz="1100" b="0" i="1">
                                <a:solidFill>
                                  <a:schemeClr val="tx1"/>
                                </a:solidFill>
                                <a:effectLst/>
                                <a:latin typeface="Cambria Math" panose="02040503050406030204" pitchFamily="18" charset="0"/>
                                <a:ea typeface="+mn-ea"/>
                                <a:cs typeface="+mn-cs"/>
                              </a:rPr>
                              <m:t>−1</m:t>
                            </m:r>
                          </m:e>
                        </m:d>
                      </m:num>
                      <m:den>
                        <m:r>
                          <a:rPr kumimoji="1" lang="en-US" sz="1100" b="0" i="1">
                            <a:solidFill>
                              <a:schemeClr val="tx1"/>
                            </a:solidFill>
                            <a:effectLst/>
                            <a:latin typeface="Cambria Math" panose="02040503050406030204" pitchFamily="18" charset="0"/>
                            <a:ea typeface="+mn-ea"/>
                            <a:cs typeface="+mn-cs"/>
                          </a:rPr>
                          <m:t>𝑍</m:t>
                        </m:r>
                        <m:r>
                          <a:rPr kumimoji="1" lang="en-US" sz="1100" b="0" i="1">
                            <a:solidFill>
                              <a:schemeClr val="tx1"/>
                            </a:solidFill>
                            <a:effectLst/>
                            <a:latin typeface="Cambria Math" panose="02040503050406030204" pitchFamily="18" charset="0"/>
                            <a:ea typeface="+mn-ea"/>
                            <a:cs typeface="+mn-cs"/>
                          </a:rPr>
                          <m:t>−1</m:t>
                        </m:r>
                      </m:den>
                    </m:f>
                  </m:oMath>
                </m:oMathPara>
              </a14:m>
              <a:endParaRPr kumimoji="1" lang="ja-JP" altLang="en-US" sz="1100"/>
            </a:p>
          </xdr:txBody>
        </xdr:sp>
      </mc:Choice>
      <mc:Fallback>
        <xdr:sp macro="" textlink="">
          <xdr:nvSpPr>
            <xdr:cNvPr id="43" name="テキスト ボックス 42">
              <a:extLst>
                <a:ext uri="{FF2B5EF4-FFF2-40B4-BE49-F238E27FC236}">
                  <a16:creationId xmlns:a16="http://schemas.microsoft.com/office/drawing/2014/main" id="{426A5499-A37D-4C91-B850-9023CD9B5CA2}"/>
                </a:ext>
              </a:extLst>
            </xdr:cNvPr>
            <xdr:cNvSpPr txBox="1"/>
          </xdr:nvSpPr>
          <xdr:spPr>
            <a:xfrm>
              <a:off x="1095375" y="1791116"/>
              <a:ext cx="3967369" cy="5243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en-US" altLang="ja-JP" sz="1100" b="0" i="0">
                  <a:solidFill>
                    <a:schemeClr val="tx1"/>
                  </a:solidFill>
                  <a:effectLst/>
                  <a:latin typeface="Cambria Math" panose="02040503050406030204" pitchFamily="18" charset="0"/>
                  <a:ea typeface="+mn-ea"/>
                  <a:cs typeface="+mn-cs"/>
                </a:rPr>
                <a:t>𝑌/𝑋=𝐻(𝑧)=1/(𝑀+1) ∑_(𝑚=0)^𝑀▒𝑍^(−𝑚) =</a:t>
              </a:r>
              <a:r>
                <a:rPr kumimoji="1" lang="en-US" sz="1100" b="0" i="0">
                  <a:solidFill>
                    <a:schemeClr val="tx1"/>
                  </a:solidFill>
                  <a:effectLst/>
                  <a:latin typeface="Cambria Math" panose="02040503050406030204" pitchFamily="18" charset="0"/>
                  <a:ea typeface="+mn-ea"/>
                  <a:cs typeface="+mn-cs"/>
                </a:rPr>
                <a:t>1/(𝑀+1)  (𝑍^(−𝑀) (𝑍^(𝑀+1)−1))/(𝑍−1)</a:t>
              </a:r>
              <a:endParaRPr kumimoji="1" lang="ja-JP" altLang="en-US" sz="1100"/>
            </a:p>
          </xdr:txBody>
        </xdr:sp>
      </mc:Fallback>
    </mc:AlternateContent>
    <xdr:clientData/>
  </xdr:twoCellAnchor>
  <xdr:twoCellAnchor>
    <xdr:from>
      <xdr:col>12</xdr:col>
      <xdr:colOff>47212</xdr:colOff>
      <xdr:row>1</xdr:row>
      <xdr:rowOff>184288</xdr:rowOff>
    </xdr:from>
    <xdr:to>
      <xdr:col>17</xdr:col>
      <xdr:colOff>588066</xdr:colOff>
      <xdr:row>5</xdr:row>
      <xdr:rowOff>152399</xdr:rowOff>
    </xdr:to>
    <mc:AlternateContent xmlns:mc="http://schemas.openxmlformats.org/markup-compatibility/2006">
      <mc:Choice xmlns:a14="http://schemas.microsoft.com/office/drawing/2010/main" Requires="a14">
        <xdr:sp macro="" textlink="">
          <xdr:nvSpPr>
            <xdr:cNvPr id="44" name="テキスト ボックス 43">
              <a:extLst>
                <a:ext uri="{FF2B5EF4-FFF2-40B4-BE49-F238E27FC236}">
                  <a16:creationId xmlns:a16="http://schemas.microsoft.com/office/drawing/2014/main" id="{6DDD3B4D-547F-426A-8AE8-42B77494E62F}"/>
                </a:ext>
              </a:extLst>
            </xdr:cNvPr>
            <xdr:cNvSpPr txBox="1"/>
          </xdr:nvSpPr>
          <xdr:spPr>
            <a:xfrm>
              <a:off x="6267037" y="384313"/>
              <a:ext cx="4141304" cy="76821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d>
                      <m:dPr>
                        <m:begChr m:val="|"/>
                        <m:endChr m:val="|"/>
                        <m:ctrlPr>
                          <a:rPr kumimoji="1" lang="en-US" sz="1100" b="0" i="1">
                            <a:solidFill>
                              <a:schemeClr val="tx1"/>
                            </a:solidFill>
                            <a:effectLst/>
                            <a:latin typeface="Cambria Math" panose="02040503050406030204" pitchFamily="18" charset="0"/>
                            <a:ea typeface="+mn-ea"/>
                            <a:cs typeface="+mn-cs"/>
                          </a:rPr>
                        </m:ctrlPr>
                      </m:dPr>
                      <m:e>
                        <m:sSub>
                          <m:sSubPr>
                            <m:ctrlPr>
                              <a:rPr kumimoji="1" lang="en-US" sz="1100" b="0" i="1">
                                <a:solidFill>
                                  <a:schemeClr val="tx1"/>
                                </a:solidFill>
                                <a:effectLst/>
                                <a:latin typeface="Cambria Math" panose="02040503050406030204" pitchFamily="18" charset="0"/>
                                <a:ea typeface="+mn-ea"/>
                                <a:cs typeface="+mn-cs"/>
                              </a:rPr>
                            </m:ctrlPr>
                          </m:sSubPr>
                          <m:e>
                            <m:r>
                              <a:rPr kumimoji="1" lang="en-US" sz="1100" b="0" i="1">
                                <a:solidFill>
                                  <a:schemeClr val="tx1"/>
                                </a:solidFill>
                                <a:effectLst/>
                                <a:latin typeface="Cambria Math" panose="02040503050406030204" pitchFamily="18" charset="0"/>
                                <a:ea typeface="+mn-ea"/>
                                <a:cs typeface="+mn-cs"/>
                              </a:rPr>
                              <m:t>𝐻</m:t>
                            </m:r>
                          </m:e>
                          <m:sub>
                            <m:r>
                              <a:rPr kumimoji="1" lang="en-US" sz="1100" b="0" i="1">
                                <a:solidFill>
                                  <a:schemeClr val="tx1"/>
                                </a:solidFill>
                                <a:effectLst/>
                                <a:latin typeface="Cambria Math" panose="02040503050406030204" pitchFamily="18" charset="0"/>
                                <a:ea typeface="+mn-ea"/>
                                <a:cs typeface="+mn-cs"/>
                              </a:rPr>
                              <m:t>𝑖</m:t>
                            </m:r>
                          </m:sub>
                        </m:sSub>
                        <m:d>
                          <m:dPr>
                            <m:ctrlPr>
                              <a:rPr kumimoji="1" lang="en-US" sz="1100" b="0" i="1">
                                <a:solidFill>
                                  <a:schemeClr val="tx1"/>
                                </a:solidFill>
                                <a:effectLst/>
                                <a:latin typeface="Cambria Math" panose="02040503050406030204" pitchFamily="18" charset="0"/>
                                <a:ea typeface="+mn-ea"/>
                                <a:cs typeface="+mn-cs"/>
                              </a:rPr>
                            </m:ctrlPr>
                          </m:dPr>
                          <m:e>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𝑒</m:t>
                                </m:r>
                              </m:e>
                              <m:sup>
                                <m:r>
                                  <a:rPr kumimoji="1" lang="en-US" sz="1100" b="0" i="1">
                                    <a:solidFill>
                                      <a:schemeClr val="tx1"/>
                                    </a:solidFill>
                                    <a:effectLst/>
                                    <a:latin typeface="Cambria Math" panose="02040503050406030204" pitchFamily="18" charset="0"/>
                                    <a:ea typeface="+mn-ea"/>
                                    <a:cs typeface="+mn-cs"/>
                                  </a:rPr>
                                  <m:t>𝑗</m:t>
                                </m:r>
                                <m:r>
                                  <a:rPr kumimoji="1" lang="ja-JP" altLang="en-US" sz="1100" b="0" i="1">
                                    <a:solidFill>
                                      <a:schemeClr val="tx1"/>
                                    </a:solidFill>
                                    <a:effectLst/>
                                    <a:latin typeface="Cambria Math" panose="02040503050406030204" pitchFamily="18" charset="0"/>
                                    <a:ea typeface="+mn-ea"/>
                                    <a:cs typeface="+mn-cs"/>
                                  </a:rPr>
                                  <m:t>𝜔</m:t>
                                </m:r>
                                <m:r>
                                  <a:rPr kumimoji="1" lang="en-US" altLang="ja-JP" sz="1100" b="0" i="1">
                                    <a:solidFill>
                                      <a:schemeClr val="tx1"/>
                                    </a:solidFill>
                                    <a:effectLst/>
                                    <a:latin typeface="Cambria Math" panose="02040503050406030204" pitchFamily="18" charset="0"/>
                                    <a:ea typeface="+mn-ea"/>
                                    <a:cs typeface="+mn-cs"/>
                                  </a:rPr>
                                  <m:t>𝑇</m:t>
                                </m:r>
                              </m:sup>
                            </m:sSup>
                          </m:e>
                        </m:d>
                      </m:e>
                    </m:d>
                    <m:r>
                      <a:rPr kumimoji="1" lang="en-US" altLang="ja-JP" sz="1100" b="0" i="1">
                        <a:solidFill>
                          <a:schemeClr val="tx1"/>
                        </a:solidFill>
                        <a:effectLst/>
                        <a:latin typeface="Cambria Math" panose="02040503050406030204" pitchFamily="18" charset="0"/>
                        <a:ea typeface="+mn-ea"/>
                        <a:cs typeface="+mn-cs"/>
                      </a:rPr>
                      <m:t>=</m:t>
                    </m:r>
                    <m:f>
                      <m:fPr>
                        <m:ctrlPr>
                          <a:rPr kumimoji="1" lang="en-US" altLang="ja-JP" sz="1100" b="0" i="1">
                            <a:solidFill>
                              <a:schemeClr val="tx1"/>
                            </a:solidFill>
                            <a:effectLst/>
                            <a:latin typeface="Cambria Math" panose="02040503050406030204" pitchFamily="18" charset="0"/>
                            <a:ea typeface="+mn-ea"/>
                            <a:cs typeface="+mn-cs"/>
                          </a:rPr>
                        </m:ctrlPr>
                      </m:fPr>
                      <m:num>
                        <m:r>
                          <a:rPr kumimoji="1" lang="en-US" altLang="ja-JP" sz="1100" b="0" i="1">
                            <a:solidFill>
                              <a:schemeClr val="tx1"/>
                            </a:solidFill>
                            <a:effectLst/>
                            <a:latin typeface="Cambria Math" panose="02040503050406030204" pitchFamily="18" charset="0"/>
                            <a:ea typeface="+mn-ea"/>
                            <a:cs typeface="+mn-cs"/>
                          </a:rPr>
                          <m:t>1</m:t>
                        </m:r>
                      </m:num>
                      <m:den>
                        <m:r>
                          <a:rPr kumimoji="1" lang="en-US" altLang="ja-JP" sz="1100" b="0" i="1">
                            <a:solidFill>
                              <a:schemeClr val="tx1"/>
                            </a:solidFill>
                            <a:effectLst/>
                            <a:latin typeface="Cambria Math" panose="02040503050406030204" pitchFamily="18" charset="0"/>
                            <a:ea typeface="+mn-ea"/>
                            <a:cs typeface="+mn-cs"/>
                          </a:rPr>
                          <m:t>𝑀</m:t>
                        </m:r>
                        <m:r>
                          <a:rPr kumimoji="1" lang="en-US" altLang="ja-JP" sz="1100" b="0" i="1">
                            <a:solidFill>
                              <a:schemeClr val="tx1"/>
                            </a:solidFill>
                            <a:effectLst/>
                            <a:latin typeface="Cambria Math" panose="02040503050406030204" pitchFamily="18" charset="0"/>
                            <a:ea typeface="+mn-ea"/>
                            <a:cs typeface="+mn-cs"/>
                          </a:rPr>
                          <m:t>+1</m:t>
                        </m:r>
                      </m:den>
                    </m:f>
                    <m:f>
                      <m:fPr>
                        <m:ctrlPr>
                          <a:rPr kumimoji="1" lang="en-US" altLang="ja-JP" sz="1100" b="0" i="1">
                            <a:solidFill>
                              <a:schemeClr val="tx1"/>
                            </a:solidFill>
                            <a:effectLst/>
                            <a:latin typeface="Cambria Math" panose="02040503050406030204" pitchFamily="18" charset="0"/>
                            <a:ea typeface="+mn-ea"/>
                            <a:cs typeface="+mn-cs"/>
                          </a:rPr>
                        </m:ctrlPr>
                      </m:fPr>
                      <m:num>
                        <m:rad>
                          <m:radPr>
                            <m:degHide m:val="on"/>
                            <m:ctrlPr>
                              <a:rPr kumimoji="1" lang="en-US" sz="1100" b="0" i="1">
                                <a:solidFill>
                                  <a:schemeClr val="tx1"/>
                                </a:solidFill>
                                <a:effectLst/>
                                <a:latin typeface="Cambria Math" panose="02040503050406030204" pitchFamily="18" charset="0"/>
                                <a:ea typeface="+mn-ea"/>
                                <a:cs typeface="+mn-cs"/>
                              </a:rPr>
                            </m:ctrlPr>
                          </m:radPr>
                          <m:deg/>
                          <m:e>
                            <m:sSup>
                              <m:sSupPr>
                                <m:ctrlPr>
                                  <a:rPr kumimoji="1" lang="en-US" sz="1100" b="0" i="1">
                                    <a:solidFill>
                                      <a:schemeClr val="tx1"/>
                                    </a:solidFill>
                                    <a:effectLst/>
                                    <a:latin typeface="Cambria Math" panose="02040503050406030204" pitchFamily="18" charset="0"/>
                                    <a:ea typeface="+mn-ea"/>
                                    <a:cs typeface="+mn-cs"/>
                                  </a:rPr>
                                </m:ctrlPr>
                              </m:sSupPr>
                              <m:e>
                                <m:r>
                                  <a:rPr kumimoji="1" lang="en-US" sz="1100" b="0" i="1">
                                    <a:solidFill>
                                      <a:schemeClr val="tx1"/>
                                    </a:solidFill>
                                    <a:effectLst/>
                                    <a:latin typeface="Cambria Math" panose="02040503050406030204" pitchFamily="18" charset="0"/>
                                    <a:ea typeface="+mn-ea"/>
                                    <a:cs typeface="+mn-cs"/>
                                  </a:rPr>
                                  <m:t>𝑠𝑖𝑛</m:t>
                                </m:r>
                              </m:e>
                              <m:sup>
                                <m:r>
                                  <a:rPr kumimoji="1" lang="en-US" sz="1100" b="0" i="1">
                                    <a:solidFill>
                                      <a:schemeClr val="tx1"/>
                                    </a:solidFill>
                                    <a:effectLst/>
                                    <a:latin typeface="Cambria Math" panose="02040503050406030204" pitchFamily="18" charset="0"/>
                                    <a:ea typeface="+mn-ea"/>
                                    <a:cs typeface="+mn-cs"/>
                                  </a:rPr>
                                  <m:t>2</m:t>
                                </m:r>
                              </m:sup>
                            </m:sSup>
                            <m:d>
                              <m:dPr>
                                <m:ctrlPr>
                                  <a:rPr kumimoji="1" lang="en-US" sz="1100" b="0" i="1">
                                    <a:solidFill>
                                      <a:schemeClr val="tx1"/>
                                    </a:solidFill>
                                    <a:effectLst/>
                                    <a:latin typeface="Cambria Math" panose="02040503050406030204" pitchFamily="18" charset="0"/>
                                    <a:ea typeface="+mn-ea"/>
                                    <a:cs typeface="+mn-cs"/>
                                  </a:rPr>
                                </m:ctrlPr>
                              </m:dPr>
                              <m:e>
                                <m:d>
                                  <m:dPr>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𝑀</m:t>
                                    </m:r>
                                    <m:r>
                                      <a:rPr kumimoji="1" lang="en-US" sz="1100" b="0" i="1">
                                        <a:solidFill>
                                          <a:schemeClr val="tx1"/>
                                        </a:solidFill>
                                        <a:effectLst/>
                                        <a:latin typeface="Cambria Math" panose="02040503050406030204" pitchFamily="18" charset="0"/>
                                        <a:ea typeface="+mn-ea"/>
                                        <a:cs typeface="+mn-cs"/>
                                      </a:rPr>
                                      <m:t>+1</m:t>
                                    </m:r>
                                  </m:e>
                                </m:d>
                                <m:r>
                                  <a:rPr kumimoji="1" lang="ja-JP" altLang="en-US" sz="1100" b="0" i="1">
                                    <a:solidFill>
                                      <a:schemeClr val="tx1"/>
                                    </a:solidFill>
                                    <a:effectLst/>
                                    <a:latin typeface="Cambria Math" panose="02040503050406030204" pitchFamily="18" charset="0"/>
                                    <a:ea typeface="+mn-ea"/>
                                    <a:cs typeface="+mn-cs"/>
                                  </a:rPr>
                                  <m:t>𝜔</m:t>
                                </m:r>
                                <m:r>
                                  <a:rPr kumimoji="1" lang="en-US" sz="1100" b="0" i="1">
                                    <a:solidFill>
                                      <a:schemeClr val="tx1"/>
                                    </a:solidFill>
                                    <a:effectLst/>
                                    <a:latin typeface="Cambria Math" panose="02040503050406030204" pitchFamily="18" charset="0"/>
                                    <a:ea typeface="+mn-ea"/>
                                    <a:cs typeface="+mn-cs"/>
                                  </a:rPr>
                                  <m:t>𝑇</m:t>
                                </m:r>
                              </m:e>
                            </m:d>
                            <m:r>
                              <a:rPr kumimoji="1" lang="en-US" sz="1100" b="0" i="1">
                                <a:solidFill>
                                  <a:schemeClr val="tx1"/>
                                </a:solidFill>
                                <a:effectLst/>
                                <a:latin typeface="Cambria Math" panose="02040503050406030204" pitchFamily="18" charset="0"/>
                                <a:ea typeface="+mn-ea"/>
                                <a:cs typeface="+mn-cs"/>
                              </a:rPr>
                              <m:t>+</m:t>
                            </m:r>
                            <m:sSup>
                              <m:sSupPr>
                                <m:ctrlPr>
                                  <a:rPr kumimoji="1" lang="en-US"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𝑐𝑜𝑠</m:t>
                                    </m:r>
                                    <m:d>
                                      <m:dPr>
                                        <m:ctrlPr>
                                          <a:rPr kumimoji="1" lang="en-US" sz="1100" b="0" i="1">
                                            <a:solidFill>
                                              <a:schemeClr val="tx1"/>
                                            </a:solidFill>
                                            <a:effectLst/>
                                            <a:latin typeface="Cambria Math" panose="02040503050406030204" pitchFamily="18" charset="0"/>
                                            <a:ea typeface="+mn-ea"/>
                                            <a:cs typeface="+mn-cs"/>
                                          </a:rPr>
                                        </m:ctrlPr>
                                      </m:dPr>
                                      <m:e>
                                        <m:d>
                                          <m:dPr>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𝑀</m:t>
                                            </m:r>
                                            <m:r>
                                              <a:rPr kumimoji="1" lang="en-US" sz="1100" b="0" i="1">
                                                <a:solidFill>
                                                  <a:schemeClr val="tx1"/>
                                                </a:solidFill>
                                                <a:effectLst/>
                                                <a:latin typeface="Cambria Math" panose="02040503050406030204" pitchFamily="18" charset="0"/>
                                                <a:ea typeface="+mn-ea"/>
                                                <a:cs typeface="+mn-cs"/>
                                              </a:rPr>
                                              <m:t>+1</m:t>
                                            </m:r>
                                          </m:e>
                                        </m:d>
                                        <m:r>
                                          <a:rPr kumimoji="1" lang="ja-JP" altLang="en-US" sz="1100" b="0" i="1">
                                            <a:solidFill>
                                              <a:schemeClr val="tx1"/>
                                            </a:solidFill>
                                            <a:effectLst/>
                                            <a:latin typeface="Cambria Math" panose="02040503050406030204" pitchFamily="18" charset="0"/>
                                            <a:ea typeface="+mn-ea"/>
                                            <a:cs typeface="+mn-cs"/>
                                          </a:rPr>
                                          <m:t>𝜔</m:t>
                                        </m:r>
                                        <m:r>
                                          <a:rPr kumimoji="1" lang="en-US" sz="1100" b="0" i="1">
                                            <a:solidFill>
                                              <a:schemeClr val="tx1"/>
                                            </a:solidFill>
                                            <a:effectLst/>
                                            <a:latin typeface="Cambria Math" panose="02040503050406030204" pitchFamily="18" charset="0"/>
                                            <a:ea typeface="+mn-ea"/>
                                            <a:cs typeface="+mn-cs"/>
                                          </a:rPr>
                                          <m:t>𝑇</m:t>
                                        </m:r>
                                      </m:e>
                                    </m:d>
                                    <m:r>
                                      <a:rPr kumimoji="1" lang="en-US" sz="1100" b="0" i="1">
                                        <a:solidFill>
                                          <a:schemeClr val="tx1"/>
                                        </a:solidFill>
                                        <a:effectLst/>
                                        <a:latin typeface="Cambria Math" panose="02040503050406030204" pitchFamily="18" charset="0"/>
                                        <a:ea typeface="+mn-ea"/>
                                        <a:cs typeface="+mn-cs"/>
                                      </a:rPr>
                                      <m:t>−1</m:t>
                                    </m:r>
                                  </m:e>
                                </m:d>
                              </m:e>
                              <m:sup>
                                <m:r>
                                  <a:rPr kumimoji="1" lang="en-US" sz="1100" b="0" i="1">
                                    <a:solidFill>
                                      <a:schemeClr val="tx1"/>
                                    </a:solidFill>
                                    <a:effectLst/>
                                    <a:latin typeface="Cambria Math" panose="02040503050406030204" pitchFamily="18" charset="0"/>
                                    <a:ea typeface="+mn-ea"/>
                                    <a:cs typeface="+mn-cs"/>
                                  </a:rPr>
                                  <m:t>2</m:t>
                                </m:r>
                              </m:sup>
                            </m:sSup>
                          </m:e>
                        </m:rad>
                      </m:num>
                      <m:den>
                        <m:rad>
                          <m:radPr>
                            <m:degHide m:val="on"/>
                            <m:ctrlPr>
                              <a:rPr kumimoji="1" lang="en-US" altLang="ja-JP" sz="1100" b="0" i="1">
                                <a:solidFill>
                                  <a:schemeClr val="tx1"/>
                                </a:solidFill>
                                <a:effectLst/>
                                <a:latin typeface="Cambria Math" panose="02040503050406030204" pitchFamily="18" charset="0"/>
                                <a:ea typeface="+mn-ea"/>
                                <a:cs typeface="+mn-cs"/>
                              </a:rPr>
                            </m:ctrlPr>
                          </m:radPr>
                          <m:deg/>
                          <m:e>
                            <m:sSup>
                              <m:sSupPr>
                                <m:ctrlPr>
                                  <a:rPr kumimoji="1" lang="en-US" altLang="ja-JP" sz="1100" b="0" i="1">
                                    <a:solidFill>
                                      <a:schemeClr val="tx1"/>
                                    </a:solidFill>
                                    <a:effectLst/>
                                    <a:latin typeface="Cambria Math" panose="02040503050406030204" pitchFamily="18" charset="0"/>
                                    <a:ea typeface="+mn-ea"/>
                                    <a:cs typeface="+mn-cs"/>
                                  </a:rPr>
                                </m:ctrlPr>
                              </m:sSupPr>
                              <m:e>
                                <m:r>
                                  <a:rPr kumimoji="1" lang="en-US" altLang="ja-JP" sz="1100" b="0" i="1">
                                    <a:solidFill>
                                      <a:schemeClr val="tx1"/>
                                    </a:solidFill>
                                    <a:effectLst/>
                                    <a:latin typeface="Cambria Math" panose="02040503050406030204" pitchFamily="18" charset="0"/>
                                    <a:ea typeface="+mn-ea"/>
                                    <a:cs typeface="+mn-cs"/>
                                  </a:rPr>
                                  <m:t>𝑠𝑖𝑛</m:t>
                                </m:r>
                              </m:e>
                              <m:sup>
                                <m:r>
                                  <a:rPr kumimoji="1" lang="en-US" altLang="ja-JP" sz="1100" b="0" i="1">
                                    <a:solidFill>
                                      <a:schemeClr val="tx1"/>
                                    </a:solidFill>
                                    <a:effectLst/>
                                    <a:latin typeface="Cambria Math" panose="02040503050406030204" pitchFamily="18" charset="0"/>
                                    <a:ea typeface="+mn-ea"/>
                                    <a:cs typeface="+mn-cs"/>
                                  </a:rPr>
                                  <m:t>2</m:t>
                                </m:r>
                              </m:sup>
                            </m:sSup>
                            <m:d>
                              <m:dPr>
                                <m:ctrlPr>
                                  <a:rPr kumimoji="1" lang="en-US" altLang="ja-JP" sz="1100" b="0" i="1">
                                    <a:solidFill>
                                      <a:schemeClr val="tx1"/>
                                    </a:solidFill>
                                    <a:effectLst/>
                                    <a:latin typeface="Cambria Math" panose="02040503050406030204" pitchFamily="18" charset="0"/>
                                    <a:ea typeface="+mn-ea"/>
                                    <a:cs typeface="+mn-cs"/>
                                  </a:rPr>
                                </m:ctrlPr>
                              </m:dPr>
                              <m:e>
                                <m:r>
                                  <a:rPr kumimoji="1" lang="ja-JP" altLang="en-US" sz="1100" b="0" i="1">
                                    <a:solidFill>
                                      <a:schemeClr val="tx1"/>
                                    </a:solidFill>
                                    <a:effectLst/>
                                    <a:latin typeface="Cambria Math" panose="02040503050406030204" pitchFamily="18" charset="0"/>
                                    <a:ea typeface="+mn-ea"/>
                                    <a:cs typeface="+mn-cs"/>
                                  </a:rPr>
                                  <m:t>𝜔</m:t>
                                </m:r>
                                <m:r>
                                  <a:rPr kumimoji="1" lang="en-US" sz="1100" b="0" i="1">
                                    <a:solidFill>
                                      <a:schemeClr val="tx1"/>
                                    </a:solidFill>
                                    <a:effectLst/>
                                    <a:latin typeface="Cambria Math" panose="02040503050406030204" pitchFamily="18" charset="0"/>
                                    <a:ea typeface="+mn-ea"/>
                                    <a:cs typeface="+mn-cs"/>
                                  </a:rPr>
                                  <m:t>𝑇</m:t>
                                </m:r>
                              </m:e>
                            </m:d>
                            <m:r>
                              <a:rPr kumimoji="1" lang="en-US" altLang="ja-JP" sz="1100" b="0" i="1">
                                <a:solidFill>
                                  <a:schemeClr val="tx1"/>
                                </a:solidFill>
                                <a:effectLst/>
                                <a:latin typeface="Cambria Math" panose="02040503050406030204" pitchFamily="18" charset="0"/>
                                <a:ea typeface="+mn-ea"/>
                                <a:cs typeface="+mn-cs"/>
                              </a:rPr>
                              <m:t>+</m:t>
                            </m:r>
                            <m:sSup>
                              <m:sSupPr>
                                <m:ctrlPr>
                                  <a:rPr kumimoji="1" lang="en-US" altLang="ja-JP" sz="1100" b="0" i="1">
                                    <a:solidFill>
                                      <a:schemeClr val="tx1"/>
                                    </a:solidFill>
                                    <a:effectLst/>
                                    <a:latin typeface="Cambria Math" panose="02040503050406030204" pitchFamily="18" charset="0"/>
                                    <a:ea typeface="+mn-ea"/>
                                    <a:cs typeface="+mn-cs"/>
                                  </a:rPr>
                                </m:ctrlPr>
                              </m:sSupPr>
                              <m:e>
                                <m:d>
                                  <m:dPr>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𝑐𝑜𝑠</m:t>
                                    </m:r>
                                    <m:d>
                                      <m:dPr>
                                        <m:ctrlPr>
                                          <a:rPr kumimoji="1" lang="en-US" sz="1100" b="0" i="1">
                                            <a:solidFill>
                                              <a:schemeClr val="tx1"/>
                                            </a:solidFill>
                                            <a:effectLst/>
                                            <a:latin typeface="Cambria Math" panose="02040503050406030204" pitchFamily="18" charset="0"/>
                                            <a:ea typeface="+mn-ea"/>
                                            <a:cs typeface="+mn-cs"/>
                                          </a:rPr>
                                        </m:ctrlPr>
                                      </m:dPr>
                                      <m:e>
                                        <m:r>
                                          <a:rPr kumimoji="1" lang="ja-JP" altLang="en-US" sz="1100" b="0" i="1">
                                            <a:solidFill>
                                              <a:schemeClr val="tx1"/>
                                            </a:solidFill>
                                            <a:effectLst/>
                                            <a:latin typeface="Cambria Math" panose="02040503050406030204" pitchFamily="18" charset="0"/>
                                            <a:ea typeface="+mn-ea"/>
                                            <a:cs typeface="+mn-cs"/>
                                          </a:rPr>
                                          <m:t>𝜔</m:t>
                                        </m:r>
                                        <m:r>
                                          <a:rPr kumimoji="1" lang="en-US" sz="1100" b="0" i="1">
                                            <a:solidFill>
                                              <a:schemeClr val="tx1"/>
                                            </a:solidFill>
                                            <a:effectLst/>
                                            <a:latin typeface="Cambria Math" panose="02040503050406030204" pitchFamily="18" charset="0"/>
                                            <a:ea typeface="+mn-ea"/>
                                            <a:cs typeface="+mn-cs"/>
                                          </a:rPr>
                                          <m:t>𝑇</m:t>
                                        </m:r>
                                      </m:e>
                                    </m:d>
                                    <m:r>
                                      <a:rPr kumimoji="1" lang="en-US" sz="1100" b="0" i="1">
                                        <a:solidFill>
                                          <a:schemeClr val="tx1"/>
                                        </a:solidFill>
                                        <a:effectLst/>
                                        <a:latin typeface="Cambria Math" panose="02040503050406030204" pitchFamily="18" charset="0"/>
                                        <a:ea typeface="+mn-ea"/>
                                        <a:cs typeface="+mn-cs"/>
                                      </a:rPr>
                                      <m:t>−1</m:t>
                                    </m:r>
                                  </m:e>
                                </m:d>
                              </m:e>
                              <m:sup>
                                <m:r>
                                  <a:rPr kumimoji="1" lang="en-US" altLang="ja-JP" sz="1100" b="0" i="1">
                                    <a:solidFill>
                                      <a:schemeClr val="tx1"/>
                                    </a:solidFill>
                                    <a:effectLst/>
                                    <a:latin typeface="Cambria Math" panose="02040503050406030204" pitchFamily="18" charset="0"/>
                                    <a:ea typeface="+mn-ea"/>
                                    <a:cs typeface="+mn-cs"/>
                                  </a:rPr>
                                  <m:t>2</m:t>
                                </m:r>
                              </m:sup>
                            </m:sSup>
                          </m:e>
                        </m:rad>
                      </m:den>
                    </m:f>
                  </m:oMath>
                </m:oMathPara>
              </a14:m>
              <a:endParaRPr kumimoji="1" lang="ja-JP" altLang="en-US" sz="1100"/>
            </a:p>
          </xdr:txBody>
        </xdr:sp>
      </mc:Choice>
      <mc:Fallback>
        <xdr:sp macro="" textlink="">
          <xdr:nvSpPr>
            <xdr:cNvPr id="44" name="テキスト ボックス 43">
              <a:extLst>
                <a:ext uri="{FF2B5EF4-FFF2-40B4-BE49-F238E27FC236}">
                  <a16:creationId xmlns:a16="http://schemas.microsoft.com/office/drawing/2014/main" id="{6DDD3B4D-547F-426A-8AE8-42B77494E62F}"/>
                </a:ext>
              </a:extLst>
            </xdr:cNvPr>
            <xdr:cNvSpPr txBox="1"/>
          </xdr:nvSpPr>
          <xdr:spPr>
            <a:xfrm>
              <a:off x="6267037" y="384313"/>
              <a:ext cx="4141304" cy="76821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en-US" sz="1100" b="0" i="0">
                  <a:solidFill>
                    <a:schemeClr val="tx1"/>
                  </a:solidFill>
                  <a:effectLst/>
                  <a:latin typeface="Cambria Math" panose="02040503050406030204" pitchFamily="18" charset="0"/>
                  <a:ea typeface="+mn-ea"/>
                  <a:cs typeface="+mn-cs"/>
                </a:rPr>
                <a:t>|𝐻_𝑖 (𝑒^𝑗</a:t>
              </a:r>
              <a:r>
                <a:rPr kumimoji="1" lang="ja-JP" altLang="en-US" sz="1100" b="0" i="0">
                  <a:solidFill>
                    <a:schemeClr val="tx1"/>
                  </a:solidFill>
                  <a:effectLst/>
                  <a:latin typeface="Cambria Math" panose="02040503050406030204" pitchFamily="18" charset="0"/>
                  <a:ea typeface="+mn-ea"/>
                  <a:cs typeface="+mn-cs"/>
                </a:rPr>
                <a:t>𝜔</a:t>
              </a:r>
              <a:r>
                <a:rPr kumimoji="1" lang="en-US" altLang="ja-JP" sz="1100" b="0" i="0">
                  <a:solidFill>
                    <a:schemeClr val="tx1"/>
                  </a:solidFill>
                  <a:effectLst/>
                  <a:latin typeface="Cambria Math" panose="02040503050406030204" pitchFamily="18" charset="0"/>
                  <a:ea typeface="+mn-ea"/>
                  <a:cs typeface="+mn-cs"/>
                </a:rPr>
                <a:t>𝑇 )|=1/(𝑀+1) </a:t>
              </a:r>
              <a:r>
                <a:rPr kumimoji="1" lang="en-US" sz="1100" b="0" i="0">
                  <a:solidFill>
                    <a:schemeClr val="tx1"/>
                  </a:solidFill>
                  <a:effectLst/>
                  <a:latin typeface="Cambria Math" panose="02040503050406030204" pitchFamily="18" charset="0"/>
                  <a:ea typeface="+mn-ea"/>
                  <a:cs typeface="+mn-cs"/>
                </a:rPr>
                <a:t> √(〖𝑠𝑖𝑛〗^2 ((𝑀+1)</a:t>
              </a:r>
              <a:r>
                <a:rPr kumimoji="1" lang="ja-JP" altLang="en-US" sz="1100" b="0" i="0">
                  <a:solidFill>
                    <a:schemeClr val="tx1"/>
                  </a:solidFill>
                  <a:effectLst/>
                  <a:latin typeface="Cambria Math" panose="02040503050406030204" pitchFamily="18" charset="0"/>
                  <a:ea typeface="+mn-ea"/>
                  <a:cs typeface="+mn-cs"/>
                </a:rPr>
                <a:t>𝜔</a:t>
              </a:r>
              <a:r>
                <a:rPr kumimoji="1" lang="en-US" sz="1100" b="0" i="0">
                  <a:solidFill>
                    <a:schemeClr val="tx1"/>
                  </a:solidFill>
                  <a:effectLst/>
                  <a:latin typeface="Cambria Math" panose="02040503050406030204" pitchFamily="18" charset="0"/>
                  <a:ea typeface="+mn-ea"/>
                  <a:cs typeface="+mn-cs"/>
                </a:rPr>
                <a:t>𝑇)+(𝑐𝑜𝑠((𝑀+1)</a:t>
              </a:r>
              <a:r>
                <a:rPr kumimoji="1" lang="ja-JP" altLang="en-US" sz="1100" b="0" i="0">
                  <a:solidFill>
                    <a:schemeClr val="tx1"/>
                  </a:solidFill>
                  <a:effectLst/>
                  <a:latin typeface="Cambria Math" panose="02040503050406030204" pitchFamily="18" charset="0"/>
                  <a:ea typeface="+mn-ea"/>
                  <a:cs typeface="+mn-cs"/>
                </a:rPr>
                <a:t>𝜔</a:t>
              </a:r>
              <a:r>
                <a:rPr kumimoji="1" lang="en-US" sz="1100" b="0" i="0">
                  <a:solidFill>
                    <a:schemeClr val="tx1"/>
                  </a:solidFill>
                  <a:effectLst/>
                  <a:latin typeface="Cambria Math" panose="02040503050406030204" pitchFamily="18" charset="0"/>
                  <a:ea typeface="+mn-ea"/>
                  <a:cs typeface="+mn-cs"/>
                </a:rPr>
                <a:t>𝑇)−1)^2 )</a:t>
              </a:r>
              <a:r>
                <a:rPr kumimoji="1" lang="en-US" altLang="ja-JP" sz="1100" b="0" i="0">
                  <a:solidFill>
                    <a:schemeClr val="tx1"/>
                  </a:solidFill>
                  <a:effectLst/>
                  <a:latin typeface="Cambria Math" panose="02040503050406030204" pitchFamily="18" charset="0"/>
                  <a:ea typeface="+mn-ea"/>
                  <a:cs typeface="+mn-cs"/>
                </a:rPr>
                <a:t>/√(〖𝑠𝑖𝑛〗^2 (</a:t>
              </a:r>
              <a:r>
                <a:rPr kumimoji="1" lang="ja-JP" altLang="en-US" sz="1100" b="0" i="0">
                  <a:solidFill>
                    <a:schemeClr val="tx1"/>
                  </a:solidFill>
                  <a:effectLst/>
                  <a:latin typeface="Cambria Math" panose="02040503050406030204" pitchFamily="18" charset="0"/>
                  <a:ea typeface="+mn-ea"/>
                  <a:cs typeface="+mn-cs"/>
                </a:rPr>
                <a:t>𝜔</a:t>
              </a:r>
              <a:r>
                <a:rPr kumimoji="1" lang="en-US" sz="1100" b="0" i="0">
                  <a:solidFill>
                    <a:schemeClr val="tx1"/>
                  </a:solidFill>
                  <a:effectLst/>
                  <a:latin typeface="Cambria Math" panose="02040503050406030204" pitchFamily="18" charset="0"/>
                  <a:ea typeface="+mn-ea"/>
                  <a:cs typeface="+mn-cs"/>
                </a:rPr>
                <a:t>𝑇)</a:t>
              </a:r>
              <a:r>
                <a:rPr kumimoji="1" lang="en-US" altLang="ja-JP" sz="1100" b="0" i="0">
                  <a:solidFill>
                    <a:schemeClr val="tx1"/>
                  </a:solidFill>
                  <a:effectLst/>
                  <a:latin typeface="Cambria Math" panose="02040503050406030204" pitchFamily="18" charset="0"/>
                  <a:ea typeface="+mn-ea"/>
                  <a:cs typeface="+mn-cs"/>
                </a:rPr>
                <a:t>+(</a:t>
              </a:r>
              <a:r>
                <a:rPr kumimoji="1" lang="en-US" sz="1100" b="0" i="0">
                  <a:solidFill>
                    <a:schemeClr val="tx1"/>
                  </a:solidFill>
                  <a:effectLst/>
                  <a:latin typeface="Cambria Math" panose="02040503050406030204" pitchFamily="18" charset="0"/>
                  <a:ea typeface="+mn-ea"/>
                  <a:cs typeface="+mn-cs"/>
                </a:rPr>
                <a:t>𝑐𝑜𝑠(</a:t>
              </a:r>
              <a:r>
                <a:rPr kumimoji="1" lang="ja-JP" altLang="en-US" sz="1100" b="0" i="0">
                  <a:solidFill>
                    <a:schemeClr val="tx1"/>
                  </a:solidFill>
                  <a:effectLst/>
                  <a:latin typeface="Cambria Math" panose="02040503050406030204" pitchFamily="18" charset="0"/>
                  <a:ea typeface="+mn-ea"/>
                  <a:cs typeface="+mn-cs"/>
                </a:rPr>
                <a:t>𝜔</a:t>
              </a:r>
              <a:r>
                <a:rPr kumimoji="1" lang="en-US" sz="1100" b="0" i="0">
                  <a:solidFill>
                    <a:schemeClr val="tx1"/>
                  </a:solidFill>
                  <a:effectLst/>
                  <a:latin typeface="Cambria Math" panose="02040503050406030204" pitchFamily="18" charset="0"/>
                  <a:ea typeface="+mn-ea"/>
                  <a:cs typeface="+mn-cs"/>
                </a:rPr>
                <a:t>𝑇)−1)</a:t>
              </a:r>
              <a:r>
                <a:rPr kumimoji="1" lang="en-US" altLang="ja-JP" sz="1100" b="0" i="0">
                  <a:solidFill>
                    <a:schemeClr val="tx1"/>
                  </a:solidFill>
                  <a:effectLst/>
                  <a:latin typeface="Cambria Math" panose="02040503050406030204" pitchFamily="18" charset="0"/>
                  <a:ea typeface="+mn-ea"/>
                  <a:cs typeface="+mn-cs"/>
                </a:rPr>
                <a:t>^2 )</a:t>
              </a:r>
              <a:endParaRPr kumimoji="1" lang="ja-JP" altLang="en-US" sz="1100"/>
            </a:p>
          </xdr:txBody>
        </xdr:sp>
      </mc:Fallback>
    </mc:AlternateContent>
    <xdr:clientData/>
  </xdr:twoCellAnchor>
  <xdr:twoCellAnchor>
    <xdr:from>
      <xdr:col>12</xdr:col>
      <xdr:colOff>98563</xdr:colOff>
      <xdr:row>6</xdr:row>
      <xdr:rowOff>36444</xdr:rowOff>
    </xdr:from>
    <xdr:to>
      <xdr:col>14</xdr:col>
      <xdr:colOff>551623</xdr:colOff>
      <xdr:row>9</xdr:row>
      <xdr:rowOff>161925</xdr:rowOff>
    </xdr:to>
    <mc:AlternateContent xmlns:mc="http://schemas.openxmlformats.org/markup-compatibility/2006">
      <mc:Choice xmlns:a14="http://schemas.microsoft.com/office/drawing/2010/main" Requires="a14">
        <xdr:sp macro="" textlink="">
          <xdr:nvSpPr>
            <xdr:cNvPr id="45" name="テキスト ボックス 44">
              <a:extLst>
                <a:ext uri="{FF2B5EF4-FFF2-40B4-BE49-F238E27FC236}">
                  <a16:creationId xmlns:a16="http://schemas.microsoft.com/office/drawing/2014/main" id="{6F227240-38C7-4C99-BE4F-96F67156D715}"/>
                </a:ext>
              </a:extLst>
            </xdr:cNvPr>
            <xdr:cNvSpPr txBox="1"/>
          </xdr:nvSpPr>
          <xdr:spPr>
            <a:xfrm>
              <a:off x="6318388" y="1236594"/>
              <a:ext cx="1805610" cy="72555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a:rPr kumimoji="1" lang="ja-JP" altLang="ja-JP" sz="1100" b="0" i="1">
                        <a:solidFill>
                          <a:schemeClr val="tx1"/>
                        </a:solidFill>
                        <a:effectLst/>
                        <a:latin typeface="Cambria Math" panose="02040503050406030204" pitchFamily="18" charset="0"/>
                        <a:ea typeface="+mn-ea"/>
                        <a:cs typeface="+mn-cs"/>
                      </a:rPr>
                      <m:t>𝜃</m:t>
                    </m:r>
                    <m:d>
                      <m:dPr>
                        <m:ctrlPr>
                          <a:rPr kumimoji="1" lang="en-US" altLang="ja-JP" sz="1100" b="0" i="1">
                            <a:solidFill>
                              <a:schemeClr val="tx1"/>
                            </a:solidFill>
                            <a:effectLst/>
                            <a:latin typeface="Cambria Math" panose="02040503050406030204" pitchFamily="18" charset="0"/>
                            <a:ea typeface="+mn-ea"/>
                            <a:cs typeface="+mn-cs"/>
                          </a:rPr>
                        </m:ctrlPr>
                      </m:dPr>
                      <m:e>
                        <m:r>
                          <a:rPr kumimoji="1" lang="en-US" altLang="ja-JP" sz="1100" b="0" i="1">
                            <a:solidFill>
                              <a:schemeClr val="tx1"/>
                            </a:solidFill>
                            <a:effectLst/>
                            <a:latin typeface="Cambria Math" panose="02040503050406030204" pitchFamily="18" charset="0"/>
                            <a:ea typeface="+mn-ea"/>
                            <a:cs typeface="+mn-cs"/>
                          </a:rPr>
                          <m:t>𝑥</m:t>
                        </m:r>
                      </m:e>
                    </m:d>
                    <m:r>
                      <a:rPr kumimoji="1" lang="en-US" altLang="ja-JP" sz="1100" b="0" i="1">
                        <a:solidFill>
                          <a:schemeClr val="tx1"/>
                        </a:solidFill>
                        <a:effectLst/>
                        <a:latin typeface="Cambria Math" panose="02040503050406030204" pitchFamily="18" charset="0"/>
                        <a:ea typeface="+mn-ea"/>
                        <a:cs typeface="+mn-cs"/>
                      </a:rPr>
                      <m:t>=</m:t>
                    </m:r>
                    <m:sSup>
                      <m:sSupPr>
                        <m:ctrlPr>
                          <a:rPr kumimoji="1" lang="en-US" altLang="ja-JP" sz="1100" b="0" i="1">
                            <a:solidFill>
                              <a:schemeClr val="tx1"/>
                            </a:solidFill>
                            <a:effectLst/>
                            <a:latin typeface="Cambria Math" panose="02040503050406030204" pitchFamily="18" charset="0"/>
                            <a:ea typeface="+mn-ea"/>
                            <a:cs typeface="+mn-cs"/>
                          </a:rPr>
                        </m:ctrlPr>
                      </m:sSupPr>
                      <m:e>
                        <m:r>
                          <a:rPr kumimoji="1" lang="en-US" altLang="ja-JP" sz="1100" b="0" i="1">
                            <a:solidFill>
                              <a:schemeClr val="tx1"/>
                            </a:solidFill>
                            <a:effectLst/>
                            <a:latin typeface="Cambria Math" panose="02040503050406030204" pitchFamily="18" charset="0"/>
                            <a:ea typeface="+mn-ea"/>
                            <a:cs typeface="+mn-cs"/>
                          </a:rPr>
                          <m:t>𝑡𝑎𝑛</m:t>
                        </m:r>
                      </m:e>
                      <m:sup>
                        <m:r>
                          <a:rPr kumimoji="1" lang="en-US" altLang="ja-JP" sz="1100" b="0" i="1">
                            <a:solidFill>
                              <a:schemeClr val="tx1"/>
                            </a:solidFill>
                            <a:effectLst/>
                            <a:latin typeface="Cambria Math" panose="02040503050406030204" pitchFamily="18" charset="0"/>
                            <a:ea typeface="+mn-ea"/>
                            <a:cs typeface="+mn-cs"/>
                          </a:rPr>
                          <m:t>−1</m:t>
                        </m:r>
                      </m:sup>
                    </m:sSup>
                    <m:d>
                      <m:dPr>
                        <m:ctrlPr>
                          <a:rPr kumimoji="1" lang="en-US" altLang="ja-JP"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m:t>
                            </m:r>
                            <m:r>
                              <a:rPr kumimoji="1" lang="en-US" sz="1100" b="0" i="1">
                                <a:solidFill>
                                  <a:schemeClr val="tx1"/>
                                </a:solidFill>
                                <a:effectLst/>
                                <a:latin typeface="Cambria Math" panose="02040503050406030204" pitchFamily="18" charset="0"/>
                                <a:ea typeface="+mn-ea"/>
                                <a:cs typeface="+mn-cs"/>
                              </a:rPr>
                              <m:t>𝑠𝑖𝑛</m:t>
                            </m:r>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𝑀</m:t>
                                    </m:r>
                                    <m:r>
                                      <a:rPr kumimoji="1" lang="ja-JP" altLang="en-US" sz="1100" b="0" i="1">
                                        <a:solidFill>
                                          <a:schemeClr val="tx1"/>
                                        </a:solidFill>
                                        <a:effectLst/>
                                        <a:latin typeface="Cambria Math" panose="02040503050406030204" pitchFamily="18" charset="0"/>
                                        <a:ea typeface="+mn-ea"/>
                                        <a:cs typeface="+mn-cs"/>
                                      </a:rPr>
                                      <m:t>𝜔</m:t>
                                    </m:r>
                                    <m:r>
                                      <a:rPr kumimoji="1" lang="en-US" sz="1100" b="0" i="1">
                                        <a:solidFill>
                                          <a:schemeClr val="tx1"/>
                                        </a:solidFill>
                                        <a:effectLst/>
                                        <a:latin typeface="Cambria Math" panose="02040503050406030204" pitchFamily="18" charset="0"/>
                                        <a:ea typeface="+mn-ea"/>
                                        <a:cs typeface="+mn-cs"/>
                                      </a:rPr>
                                      <m:t>𝑇</m:t>
                                    </m:r>
                                  </m:num>
                                  <m:den>
                                    <m:r>
                                      <a:rPr kumimoji="1" lang="en-US" sz="1100" b="0" i="1">
                                        <a:solidFill>
                                          <a:schemeClr val="tx1"/>
                                        </a:solidFill>
                                        <a:effectLst/>
                                        <a:latin typeface="Cambria Math" panose="02040503050406030204" pitchFamily="18" charset="0"/>
                                        <a:ea typeface="+mn-ea"/>
                                        <a:cs typeface="+mn-cs"/>
                                      </a:rPr>
                                      <m:t>2</m:t>
                                    </m:r>
                                  </m:den>
                                </m:f>
                              </m:e>
                            </m:d>
                          </m:num>
                          <m:den>
                            <m:r>
                              <a:rPr kumimoji="1" lang="en-US" sz="1100" b="0" i="1">
                                <a:solidFill>
                                  <a:schemeClr val="tx1"/>
                                </a:solidFill>
                                <a:effectLst/>
                                <a:latin typeface="Cambria Math" panose="02040503050406030204" pitchFamily="18" charset="0"/>
                                <a:ea typeface="+mn-ea"/>
                                <a:cs typeface="+mn-cs"/>
                              </a:rPr>
                              <m:t>𝑐𝑜𝑠</m:t>
                            </m:r>
                            <m:d>
                              <m:dPr>
                                <m:ctrlPr>
                                  <a:rPr kumimoji="1" lang="en-US" sz="1100" b="0" i="1">
                                    <a:solidFill>
                                      <a:schemeClr val="tx1"/>
                                    </a:solidFill>
                                    <a:effectLst/>
                                    <a:latin typeface="Cambria Math" panose="02040503050406030204" pitchFamily="18" charset="0"/>
                                    <a:ea typeface="+mn-ea"/>
                                    <a:cs typeface="+mn-cs"/>
                                  </a:rPr>
                                </m:ctrlPr>
                              </m:dPr>
                              <m:e>
                                <m:f>
                                  <m:fPr>
                                    <m:ctrlPr>
                                      <a:rPr kumimoji="1" lang="en-US" sz="1100" b="0" i="1">
                                        <a:solidFill>
                                          <a:schemeClr val="tx1"/>
                                        </a:solidFill>
                                        <a:effectLst/>
                                        <a:latin typeface="Cambria Math" panose="02040503050406030204" pitchFamily="18" charset="0"/>
                                        <a:ea typeface="+mn-ea"/>
                                        <a:cs typeface="+mn-cs"/>
                                      </a:rPr>
                                    </m:ctrlPr>
                                  </m:fPr>
                                  <m:num>
                                    <m:r>
                                      <a:rPr kumimoji="1" lang="en-US" sz="1100" b="0" i="1">
                                        <a:solidFill>
                                          <a:schemeClr val="tx1"/>
                                        </a:solidFill>
                                        <a:effectLst/>
                                        <a:latin typeface="Cambria Math" panose="02040503050406030204" pitchFamily="18" charset="0"/>
                                        <a:ea typeface="+mn-ea"/>
                                        <a:cs typeface="+mn-cs"/>
                                      </a:rPr>
                                      <m:t>𝑀</m:t>
                                    </m:r>
                                    <m:r>
                                      <a:rPr kumimoji="1" lang="ja-JP" altLang="en-US" sz="1100" b="0" i="1">
                                        <a:solidFill>
                                          <a:schemeClr val="tx1"/>
                                        </a:solidFill>
                                        <a:effectLst/>
                                        <a:latin typeface="Cambria Math" panose="02040503050406030204" pitchFamily="18" charset="0"/>
                                        <a:ea typeface="+mn-ea"/>
                                        <a:cs typeface="+mn-cs"/>
                                      </a:rPr>
                                      <m:t>𝜔</m:t>
                                    </m:r>
                                    <m:r>
                                      <a:rPr kumimoji="1" lang="en-US" sz="1100" b="0" i="1">
                                        <a:solidFill>
                                          <a:schemeClr val="tx1"/>
                                        </a:solidFill>
                                        <a:effectLst/>
                                        <a:latin typeface="Cambria Math" panose="02040503050406030204" pitchFamily="18" charset="0"/>
                                        <a:ea typeface="+mn-ea"/>
                                        <a:cs typeface="+mn-cs"/>
                                      </a:rPr>
                                      <m:t>𝑇</m:t>
                                    </m:r>
                                  </m:num>
                                  <m:den>
                                    <m:r>
                                      <a:rPr kumimoji="1" lang="en-US" sz="1100" b="0" i="1">
                                        <a:solidFill>
                                          <a:schemeClr val="tx1"/>
                                        </a:solidFill>
                                        <a:effectLst/>
                                        <a:latin typeface="Cambria Math" panose="02040503050406030204" pitchFamily="18" charset="0"/>
                                        <a:ea typeface="+mn-ea"/>
                                        <a:cs typeface="+mn-cs"/>
                                      </a:rPr>
                                      <m:t>2</m:t>
                                    </m:r>
                                  </m:den>
                                </m:f>
                              </m:e>
                            </m:d>
                          </m:den>
                        </m:f>
                      </m:e>
                    </m:d>
                  </m:oMath>
                </m:oMathPara>
              </a14:m>
              <a:endParaRPr kumimoji="1" lang="ja-JP" altLang="en-US" sz="1100"/>
            </a:p>
          </xdr:txBody>
        </xdr:sp>
      </mc:Choice>
      <mc:Fallback>
        <xdr:sp macro="" textlink="">
          <xdr:nvSpPr>
            <xdr:cNvPr id="45" name="テキスト ボックス 44">
              <a:extLst>
                <a:ext uri="{FF2B5EF4-FFF2-40B4-BE49-F238E27FC236}">
                  <a16:creationId xmlns:a16="http://schemas.microsoft.com/office/drawing/2014/main" id="{6F227240-38C7-4C99-BE4F-96F67156D715}"/>
                </a:ext>
              </a:extLst>
            </xdr:cNvPr>
            <xdr:cNvSpPr txBox="1"/>
          </xdr:nvSpPr>
          <xdr:spPr>
            <a:xfrm>
              <a:off x="6318388" y="1236594"/>
              <a:ext cx="1805610" cy="72555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kumimoji="1" lang="ja-JP" altLang="ja-JP" sz="1100" b="0" i="0">
                  <a:solidFill>
                    <a:schemeClr val="tx1"/>
                  </a:solidFill>
                  <a:effectLst/>
                  <a:latin typeface="Cambria Math" panose="02040503050406030204" pitchFamily="18" charset="0"/>
                  <a:ea typeface="+mn-ea"/>
                  <a:cs typeface="+mn-cs"/>
                </a:rPr>
                <a:t>𝜃</a:t>
              </a:r>
              <a:r>
                <a:rPr kumimoji="1" lang="en-US" altLang="ja-JP" sz="1100" b="0" i="0">
                  <a:solidFill>
                    <a:schemeClr val="tx1"/>
                  </a:solidFill>
                  <a:effectLst/>
                  <a:latin typeface="Cambria Math" panose="02040503050406030204" pitchFamily="18" charset="0"/>
                  <a:ea typeface="+mn-ea"/>
                  <a:cs typeface="+mn-cs"/>
                </a:rPr>
                <a:t>(𝑥)=〖𝑡𝑎𝑛〗^(−1) ((</a:t>
              </a:r>
              <a:r>
                <a:rPr kumimoji="1" lang="en-US" sz="1100" b="0" i="0">
                  <a:solidFill>
                    <a:schemeClr val="tx1"/>
                  </a:solidFill>
                  <a:effectLst/>
                  <a:latin typeface="Cambria Math" panose="02040503050406030204" pitchFamily="18" charset="0"/>
                  <a:ea typeface="+mn-ea"/>
                  <a:cs typeface="+mn-cs"/>
                </a:rPr>
                <a:t>−𝑠𝑖𝑛(𝑀</a:t>
              </a:r>
              <a:r>
                <a:rPr kumimoji="1" lang="ja-JP" altLang="en-US" sz="1100" b="0" i="0">
                  <a:solidFill>
                    <a:schemeClr val="tx1"/>
                  </a:solidFill>
                  <a:effectLst/>
                  <a:latin typeface="Cambria Math" panose="02040503050406030204" pitchFamily="18" charset="0"/>
                  <a:ea typeface="+mn-ea"/>
                  <a:cs typeface="+mn-cs"/>
                </a:rPr>
                <a:t>𝜔</a:t>
              </a:r>
              <a:r>
                <a:rPr kumimoji="1" lang="en-US" sz="1100" b="0" i="0">
                  <a:solidFill>
                    <a:schemeClr val="tx1"/>
                  </a:solidFill>
                  <a:effectLst/>
                  <a:latin typeface="Cambria Math" panose="02040503050406030204" pitchFamily="18" charset="0"/>
                  <a:ea typeface="+mn-ea"/>
                  <a:cs typeface="+mn-cs"/>
                </a:rPr>
                <a:t>𝑇/2))/𝑐𝑜𝑠(𝑀</a:t>
              </a:r>
              <a:r>
                <a:rPr kumimoji="1" lang="ja-JP" altLang="en-US" sz="1100" b="0" i="0">
                  <a:solidFill>
                    <a:schemeClr val="tx1"/>
                  </a:solidFill>
                  <a:effectLst/>
                  <a:latin typeface="Cambria Math" panose="02040503050406030204" pitchFamily="18" charset="0"/>
                  <a:ea typeface="+mn-ea"/>
                  <a:cs typeface="+mn-cs"/>
                </a:rPr>
                <a:t>𝜔</a:t>
              </a:r>
              <a:r>
                <a:rPr kumimoji="1" lang="en-US" sz="1100" b="0" i="0">
                  <a:solidFill>
                    <a:schemeClr val="tx1"/>
                  </a:solidFill>
                  <a:effectLst/>
                  <a:latin typeface="Cambria Math" panose="02040503050406030204" pitchFamily="18" charset="0"/>
                  <a:ea typeface="+mn-ea"/>
                  <a:cs typeface="+mn-cs"/>
                </a:rPr>
                <a:t>𝑇/2) )</a:t>
              </a:r>
              <a:endParaRPr kumimoji="1" lang="ja-JP" altLang="en-US" sz="1100"/>
            </a:p>
          </xdr:txBody>
        </xdr:sp>
      </mc:Fallback>
    </mc:AlternateContent>
    <xdr:clientData/>
  </xdr:twoCellAnchor>
  <xdr:oneCellAnchor>
    <xdr:from>
      <xdr:col>18</xdr:col>
      <xdr:colOff>133350</xdr:colOff>
      <xdr:row>2</xdr:row>
      <xdr:rowOff>95250</xdr:rowOff>
    </xdr:from>
    <xdr:ext cx="2105025" cy="328423"/>
    <mc:AlternateContent xmlns:mc="http://schemas.openxmlformats.org/markup-compatibility/2006">
      <mc:Choice xmlns:a14="http://schemas.microsoft.com/office/drawing/2010/main" Requires="a14">
        <xdr:sp macro="" textlink="">
          <xdr:nvSpPr>
            <xdr:cNvPr id="46" name="テキスト ボックス 45">
              <a:extLst>
                <a:ext uri="{FF2B5EF4-FFF2-40B4-BE49-F238E27FC236}">
                  <a16:creationId xmlns:a16="http://schemas.microsoft.com/office/drawing/2014/main" id="{CD3F0CC8-6FBC-4BE2-A6E0-3FBE48FA6CEB}"/>
                </a:ext>
              </a:extLst>
            </xdr:cNvPr>
            <xdr:cNvSpPr txBox="1"/>
          </xdr:nvSpPr>
          <xdr:spPr>
            <a:xfrm>
              <a:off x="10753725" y="495300"/>
              <a:ext cx="210502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14:m>
                <m:oMath xmlns:m="http://schemas.openxmlformats.org/officeDocument/2006/math">
                  <m:r>
                    <a:rPr kumimoji="1" lang="en-US" sz="1100" b="0" i="1">
                      <a:solidFill>
                        <a:schemeClr val="tx1"/>
                      </a:solidFill>
                      <a:effectLst/>
                      <a:latin typeface="Cambria Math" panose="02040503050406030204" pitchFamily="18" charset="0"/>
                      <a:ea typeface="+mn-ea"/>
                      <a:cs typeface="+mn-cs"/>
                    </a:rPr>
                    <m:t>𝑀</m:t>
                  </m:r>
                  <m:d>
                    <m:dPr>
                      <m:begChr m:val="["/>
                      <m:endChr m:val="]"/>
                      <m:ctrlPr>
                        <a:rPr kumimoji="1" lang="en-US" sz="1100" b="0" i="1">
                          <a:solidFill>
                            <a:schemeClr val="tx1"/>
                          </a:solidFill>
                          <a:effectLst/>
                          <a:latin typeface="Cambria Math" panose="02040503050406030204" pitchFamily="18" charset="0"/>
                          <a:ea typeface="+mn-ea"/>
                          <a:cs typeface="+mn-cs"/>
                        </a:rPr>
                      </m:ctrlPr>
                    </m:dPr>
                    <m:e>
                      <m:r>
                        <a:rPr kumimoji="1" lang="en-US" sz="1100" b="0" i="1">
                          <a:solidFill>
                            <a:schemeClr val="tx1"/>
                          </a:solidFill>
                          <a:effectLst/>
                          <a:latin typeface="Cambria Math" panose="02040503050406030204" pitchFamily="18" charset="0"/>
                          <a:ea typeface="+mn-ea"/>
                          <a:cs typeface="+mn-cs"/>
                        </a:rPr>
                        <m:t>𝑝𝑐𝑠</m:t>
                      </m:r>
                    </m:e>
                  </m:d>
                </m:oMath>
              </a14:m>
              <a:r>
                <a:rPr kumimoji="1" lang="en-US" sz="1100" b="0" i="1">
                  <a:solidFill>
                    <a:schemeClr val="tx1"/>
                  </a:solidFill>
                  <a:effectLst/>
                  <a:latin typeface="+mn-lt"/>
                  <a:ea typeface="+mn-ea"/>
                  <a:cs typeface="+mn-cs"/>
                </a:rPr>
                <a:t>:</a:t>
              </a:r>
              <a:r>
                <a:rPr kumimoji="1" lang="ja-JP" altLang="en-US" sz="1100" b="0" i="1">
                  <a:solidFill>
                    <a:schemeClr val="tx1"/>
                  </a:solidFill>
                  <a:effectLst/>
                  <a:latin typeface="+mn-lt"/>
                  <a:ea typeface="+mn-ea"/>
                  <a:cs typeface="+mn-cs"/>
                </a:rPr>
                <a:t>移動平均データの数</a:t>
              </a:r>
              <a:endParaRPr kumimoji="1" lang="en-US" sz="1100" b="0" i="1">
                <a:solidFill>
                  <a:schemeClr val="tx1"/>
                </a:solidFill>
                <a:effectLst/>
                <a:latin typeface="+mn-lt"/>
                <a:ea typeface="+mn-ea"/>
                <a:cs typeface="+mn-cs"/>
              </a:endParaRPr>
            </a:p>
          </xdr:txBody>
        </xdr:sp>
      </mc:Choice>
      <mc:Fallback>
        <xdr:sp macro="" textlink="">
          <xdr:nvSpPr>
            <xdr:cNvPr id="46" name="テキスト ボックス 45">
              <a:extLst>
                <a:ext uri="{FF2B5EF4-FFF2-40B4-BE49-F238E27FC236}">
                  <a16:creationId xmlns:a16="http://schemas.microsoft.com/office/drawing/2014/main" id="{CD3F0CC8-6FBC-4BE2-A6E0-3FBE48FA6CEB}"/>
                </a:ext>
              </a:extLst>
            </xdr:cNvPr>
            <xdr:cNvSpPr txBox="1"/>
          </xdr:nvSpPr>
          <xdr:spPr>
            <a:xfrm>
              <a:off x="10753725" y="495300"/>
              <a:ext cx="210502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en-US" sz="1100" b="0" i="0">
                  <a:solidFill>
                    <a:schemeClr val="tx1"/>
                  </a:solidFill>
                  <a:effectLst/>
                  <a:latin typeface="Cambria Math" panose="02040503050406030204" pitchFamily="18" charset="0"/>
                  <a:ea typeface="+mn-ea"/>
                  <a:cs typeface="+mn-cs"/>
                </a:rPr>
                <a:t>𝑀[𝑝𝑐𝑠]</a:t>
              </a:r>
              <a:r>
                <a:rPr kumimoji="1" lang="en-US" sz="1100" b="0" i="1">
                  <a:solidFill>
                    <a:schemeClr val="tx1"/>
                  </a:solidFill>
                  <a:effectLst/>
                  <a:latin typeface="+mn-lt"/>
                  <a:ea typeface="+mn-ea"/>
                  <a:cs typeface="+mn-cs"/>
                </a:rPr>
                <a:t>:</a:t>
              </a:r>
              <a:r>
                <a:rPr kumimoji="1" lang="ja-JP" altLang="en-US" sz="1100" b="0" i="1">
                  <a:solidFill>
                    <a:schemeClr val="tx1"/>
                  </a:solidFill>
                  <a:effectLst/>
                  <a:latin typeface="+mn-lt"/>
                  <a:ea typeface="+mn-ea"/>
                  <a:cs typeface="+mn-cs"/>
                </a:rPr>
                <a:t>移動平均データの数</a:t>
              </a:r>
              <a:endParaRPr kumimoji="1" lang="en-US" sz="1100" b="0" i="1">
                <a:solidFill>
                  <a:schemeClr val="tx1"/>
                </a:solidFill>
                <a:effectLst/>
                <a:latin typeface="+mn-lt"/>
                <a:ea typeface="+mn-ea"/>
                <a:cs typeface="+mn-cs"/>
              </a:endParaRPr>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rekan.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darek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5BC87-C4C1-48A3-9C14-D660A8851AD2}">
  <dimension ref="B2:D10"/>
  <sheetViews>
    <sheetView workbookViewId="0">
      <selection activeCell="D36" sqref="D36"/>
    </sheetView>
  </sheetViews>
  <sheetFormatPr defaultRowHeight="15"/>
  <cols>
    <col min="1" max="1" width="3.296875" customWidth="1"/>
  </cols>
  <sheetData>
    <row r="2" spans="2:4">
      <c r="B2" s="1" t="s">
        <v>0</v>
      </c>
    </row>
    <row r="4" spans="2:4">
      <c r="B4" t="s">
        <v>1</v>
      </c>
    </row>
    <row r="5" spans="2:4">
      <c r="B5" t="s">
        <v>2</v>
      </c>
    </row>
    <row r="7" spans="2:4">
      <c r="B7" s="2" t="s">
        <v>3</v>
      </c>
      <c r="D7" t="s">
        <v>4</v>
      </c>
    </row>
    <row r="9" spans="2:4">
      <c r="B9" t="s">
        <v>5</v>
      </c>
    </row>
    <row r="10" spans="2:4">
      <c r="B10" t="s">
        <v>6</v>
      </c>
    </row>
  </sheetData>
  <hyperlinks>
    <hyperlink ref="B7" r:id="rId1" xr:uid="{3CB044B6-9B28-46E6-9184-8A6A1EA4613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88FAC-5891-4127-9D93-C689C8FC4919}">
  <dimension ref="A1:R53"/>
  <sheetViews>
    <sheetView showGridLines="0" tabSelected="1" view="pageBreakPreview" topLeftCell="D16" zoomScaleNormal="100" zoomScaleSheetLayoutView="100" workbookViewId="0">
      <selection activeCell="M41" sqref="M41"/>
    </sheetView>
  </sheetViews>
  <sheetFormatPr defaultColWidth="7.19921875" defaultRowHeight="15.75"/>
  <cols>
    <col min="1" max="1" width="2.09765625" style="5" customWidth="1"/>
    <col min="2" max="3" width="2.09765625" style="4" customWidth="1"/>
    <col min="4" max="8" width="6.5" style="4" customWidth="1"/>
    <col min="9" max="9" width="7" style="4" customWidth="1"/>
    <col min="10" max="12" width="6.5" style="4" customWidth="1"/>
    <col min="13" max="13" width="6.8984375" style="4" customWidth="1"/>
    <col min="14" max="14" width="7.296875" style="4" customWidth="1"/>
    <col min="15" max="15" width="9.09765625" style="4" customWidth="1"/>
    <col min="16" max="16" width="7.296875" style="4" customWidth="1"/>
    <col min="17" max="17" width="7.19921875" style="4"/>
    <col min="18" max="18" width="8.3984375" style="4" bestFit="1" customWidth="1"/>
    <col min="19" max="16384" width="7.19921875" style="4"/>
  </cols>
  <sheetData>
    <row r="1" spans="1:18">
      <c r="A1" s="3" t="s">
        <v>14</v>
      </c>
    </row>
    <row r="2" spans="1:18">
      <c r="A2" s="4"/>
      <c r="B2" s="2" t="s">
        <v>3</v>
      </c>
    </row>
    <row r="3" spans="1:18">
      <c r="A3" s="4"/>
    </row>
    <row r="11" spans="1:18">
      <c r="M11" s="14" t="s">
        <v>15</v>
      </c>
      <c r="N11" s="14" t="s">
        <v>19</v>
      </c>
      <c r="Q11" s="7"/>
      <c r="R11" s="4" t="s">
        <v>7</v>
      </c>
    </row>
    <row r="12" spans="1:18">
      <c r="M12" s="15">
        <v>100</v>
      </c>
      <c r="N12" s="15">
        <v>5.0000000000000001E-3</v>
      </c>
      <c r="Q12" s="9"/>
      <c r="R12" s="4" t="s">
        <v>8</v>
      </c>
    </row>
    <row r="14" spans="1:18">
      <c r="M14" s="10" t="s">
        <v>9</v>
      </c>
      <c r="N14" s="10" t="s">
        <v>10</v>
      </c>
      <c r="O14" s="10" t="s">
        <v>11</v>
      </c>
      <c r="P14" s="6" t="s">
        <v>12</v>
      </c>
      <c r="Q14" s="10" t="s">
        <v>13</v>
      </c>
    </row>
    <row r="15" spans="1:18">
      <c r="M15" s="11">
        <v>0.01</v>
      </c>
      <c r="N15" s="12">
        <f>2*PI()*M15</f>
        <v>6.2831853071795868E-2</v>
      </c>
      <c r="O15" s="13">
        <f>1/($M$12+1)*SQRT(SIN(($M$12+1)*N15*$N$12)^2+(COS(($M$12+1)*N15*$N$12)-1)^2)/SQRT(SIN(N15*$N$12)^2+(COS(N15*$N$12)-1)^2)</f>
        <v>0.99995805470905852</v>
      </c>
      <c r="P15" s="13">
        <f>180/PI()*ATAN2(COS($M$12*N15*$N$12/2),-SIN($M$12*N15*$N$12/2))</f>
        <v>-0.9</v>
      </c>
      <c r="Q15" s="8">
        <f>20*LOG10(O15)</f>
        <v>-3.643398091772998E-4</v>
      </c>
    </row>
    <row r="16" spans="1:18">
      <c r="M16" s="11">
        <v>0.1</v>
      </c>
      <c r="N16" s="12">
        <f>2*PI()*M16</f>
        <v>0.62831853071795862</v>
      </c>
      <c r="O16" s="13">
        <f>1/($M$12+1)*SQRT(SIN(($M$12+1)*N16*$N$12)^2+(COS(($M$12+1)*N16*$N$12)-1)^2)/SQRT(SIN(N16*$N$12)^2+(COS(N16*$N$12)-1)^2)</f>
        <v>0.9958106926340935</v>
      </c>
      <c r="P16" s="13">
        <f>180/PI()*ATAN2(COS($M$12*N16*$N$12/2),-SIN($M$12*N16*$N$12/2))</f>
        <v>-9</v>
      </c>
      <c r="Q16" s="8">
        <f>20*LOG10(O16)</f>
        <v>-3.6464294951850468E-2</v>
      </c>
    </row>
    <row r="17" spans="13:17">
      <c r="M17" s="11">
        <v>0.2</v>
      </c>
      <c r="N17" s="12">
        <f>2*PI()*M17</f>
        <v>1.2566370614359172</v>
      </c>
      <c r="O17" s="13">
        <f>1/($M$12+1)*SQRT(SIN(($M$12+1)*N17*$N$12)^2+(COS(($M$12+1)*N17*$N$12)-1)^2)/SQRT(SIN(N17*$N$12)^2+(COS(N17*$N$12)-1)^2)</f>
        <v>0.98330591309494109</v>
      </c>
      <c r="P17" s="13">
        <f>180/PI()*ATAN2(COS($M$12*N17*$N$12/2),-SIN($M$12*N17*$N$12/2))</f>
        <v>-18</v>
      </c>
      <c r="Q17" s="8">
        <f>20*LOG10(O17)</f>
        <v>-0.14622698413703128</v>
      </c>
    </row>
    <row r="18" spans="13:17">
      <c r="M18" s="11">
        <v>0.3</v>
      </c>
      <c r="N18" s="12">
        <f t="shared" ref="N18:N39" si="0">2*PI()*M18</f>
        <v>1.8849555921538759</v>
      </c>
      <c r="O18" s="13">
        <f>1/($M$12+1)*SQRT(SIN(($M$12+1)*N18*$N$12)^2+(COS(($M$12+1)*N18*$N$12)-1)^2)/SQRT(SIN(N18*$N$12)^2+(COS(N18*$N$12)-1)^2)</f>
        <v>0.96267395640529541</v>
      </c>
      <c r="P18" s="13">
        <f>180/PI()*ATAN2(COS($M$12*N18*$N$12/2),-SIN($M$12*N18*$N$12/2))</f>
        <v>-27</v>
      </c>
      <c r="Q18" s="8">
        <f>20*LOG10(O18)</f>
        <v>-0.33041554328455103</v>
      </c>
    </row>
    <row r="19" spans="13:17">
      <c r="M19" s="11">
        <v>0.4</v>
      </c>
      <c r="N19" s="12">
        <f t="shared" si="0"/>
        <v>2.5132741228718345</v>
      </c>
      <c r="O19" s="13">
        <f>1/($M$12+1)*SQRT(SIN(($M$12+1)*N19*$N$12)^2+(COS(($M$12+1)*N19*$N$12)-1)^2)/SQRT(SIN(N19*$N$12)^2+(COS(N19*$N$12)-1)^2)</f>
        <v>0.93422489421232857</v>
      </c>
      <c r="P19" s="13">
        <f>180/PI()*ATAN2(COS($M$12*N19*$N$12/2),-SIN($M$12*N19*$N$12/2))</f>
        <v>-36</v>
      </c>
      <c r="Q19" s="8">
        <f>20*LOG10(O19)</f>
        <v>-0.59097128570891211</v>
      </c>
    </row>
    <row r="20" spans="13:17">
      <c r="M20" s="11">
        <v>0.5</v>
      </c>
      <c r="N20" s="12">
        <f t="shared" si="0"/>
        <v>3.1415926535897931</v>
      </c>
      <c r="O20" s="13">
        <f>1/($M$12+1)*SQRT(SIN(($M$12+1)*N20*$N$12)^2+(COS(($M$12+1)*N20*$N$12)-1)^2)/SQRT(SIN(N20*$N$12)^2+(COS(N20*$N$12)-1)^2)</f>
        <v>0.89838502166396184</v>
      </c>
      <c r="P20" s="13">
        <f>180/PI()*ATAN2(COS($M$12*N20*$N$12/2),-SIN($M$12*N20*$N$12/2))</f>
        <v>-45</v>
      </c>
      <c r="Q20" s="8">
        <f>20*LOG10(O20)</f>
        <v>-0.93074994933349942</v>
      </c>
    </row>
    <row r="21" spans="13:17">
      <c r="M21" s="11">
        <v>0.6</v>
      </c>
      <c r="N21" s="12">
        <f t="shared" si="0"/>
        <v>3.7699111843077517</v>
      </c>
      <c r="O21" s="13">
        <f>1/($M$12+1)*SQRT(SIN(($M$12+1)*N21*$N$12)^2+(COS(($M$12+1)*N21*$N$12)-1)^2)/SQRT(SIN(N21*$N$12)^2+(COS(N21*$N$12)-1)^2)</f>
        <v>0.85568923533474661</v>
      </c>
      <c r="P21" s="13">
        <f>180/PI()*ATAN2(COS($M$12*N21*$N$12/2),-SIN($M$12*N21*$N$12/2))</f>
        <v>-54</v>
      </c>
      <c r="Q21" s="8">
        <f>20*LOG10(O21)</f>
        <v>-1.3536786289794791</v>
      </c>
    </row>
    <row r="22" spans="13:17">
      <c r="M22" s="11">
        <v>0.7</v>
      </c>
      <c r="N22" s="12">
        <f t="shared" si="0"/>
        <v>4.3982297150257104</v>
      </c>
      <c r="O22" s="13">
        <f>1/($M$12+1)*SQRT(SIN(($M$12+1)*N22*$N$12)^2+(COS(($M$12+1)*N22*$N$12)-1)^2)/SQRT(SIN(N22*$N$12)^2+(COS(N22*$N$12)-1)^2)</f>
        <v>0.80677149074175025</v>
      </c>
      <c r="P22" s="13">
        <f>180/PI()*ATAN2(COS($M$12*N22*$N$12/2),-SIN($M$12*N22*$N$12/2))</f>
        <v>-63</v>
      </c>
      <c r="Q22" s="8">
        <f>20*LOG10(O22)</f>
        <v>-1.8649891410719661</v>
      </c>
    </row>
    <row r="23" spans="13:17">
      <c r="M23" s="11">
        <v>0.8</v>
      </c>
      <c r="N23" s="12">
        <f t="shared" si="0"/>
        <v>5.026548245743669</v>
      </c>
      <c r="O23" s="13">
        <f>1/($M$12+1)*SQRT(SIN(($M$12+1)*N23*$N$12)^2+(COS(($M$12+1)*N23*$N$12)-1)^2)/SQRT(SIN(N23*$N$12)^2+(COS(N23*$N$12)-1)^2)</f>
        <v>0.75235352515129528</v>
      </c>
      <c r="P23" s="13">
        <f>180/PI()*ATAN2(COS($M$12*N23*$N$12/2),-SIN($M$12*N23*$N$12/2))</f>
        <v>-72</v>
      </c>
      <c r="Q23" s="8">
        <f>20*LOG10(O23)</f>
        <v>-2.4715607960251234</v>
      </c>
    </row>
    <row r="24" spans="13:17">
      <c r="M24" s="11">
        <v>0.9</v>
      </c>
      <c r="N24" s="12">
        <f t="shared" si="0"/>
        <v>5.6548667764616276</v>
      </c>
      <c r="O24" s="13">
        <f>1/($M$12+1)*SQRT(SIN(($M$12+1)*N24*$N$12)^2+(COS(($M$12+1)*N24*$N$12)-1)^2)/SQRT(SIN(N24*$N$12)^2+(COS(N24*$N$12)-1)^2)</f>
        <v>0.69323206473282684</v>
      </c>
      <c r="P24" s="13">
        <f>180/PI()*ATAN2(COS($M$12*N24*$N$12/2),-SIN($M$12*N24*$N$12/2))</f>
        <v>-81</v>
      </c>
      <c r="Q24" s="8">
        <f>20*LOG10(O24)</f>
        <v>-3.1824271530207566</v>
      </c>
    </row>
    <row r="25" spans="13:17">
      <c r="M25" s="11">
        <v>1</v>
      </c>
      <c r="N25" s="12">
        <f t="shared" si="0"/>
        <v>6.2831853071795862</v>
      </c>
      <c r="O25" s="13">
        <f>1/($M$12+1)*SQRT(SIN(($M$12+1)*N25*$N$12)^2+(COS(($M$12+1)*N25*$N$12)-1)^2)/SQRT(SIN(N25*$N$12)^2+(COS(N25*$N$12)-1)^2)</f>
        <v>0.63026476398882747</v>
      </c>
      <c r="P25" s="13">
        <f>180/PI()*ATAN2(COS($M$12*N25*$N$12/2),-SIN($M$12*N25*$N$12/2))</f>
        <v>-90</v>
      </c>
      <c r="Q25" s="8">
        <f>20*LOG10(O25)</f>
        <v>-4.009539443176199</v>
      </c>
    </row>
    <row r="26" spans="13:17">
      <c r="M26" s="11">
        <v>1.1000000000000001</v>
      </c>
      <c r="N26" s="12">
        <f t="shared" si="0"/>
        <v>6.9115038378975457</v>
      </c>
      <c r="O26" s="13">
        <f>1/($M$12+1)*SQRT(SIN(($M$12+1)*N26*$N$12)^2+(COS(($M$12+1)*N26*$N$12)-1)^2)/SQRT(SIN(N26*$N$12)^2+(COS(N26*$N$12)-1)^2)</f>
        <v>0.56435514919687391</v>
      </c>
      <c r="P26" s="13">
        <f>180/PI()*ATAN2(COS($M$12*N26*$N$12/2),-SIN($M$12*N26*$N$12/2))</f>
        <v>-99.000000000000014</v>
      </c>
      <c r="Q26" s="8">
        <f>20*LOG10(O26)</f>
        <v>-4.9689501616524643</v>
      </c>
    </row>
    <row r="27" spans="13:17">
      <c r="M27" s="11">
        <v>1.2</v>
      </c>
      <c r="N27" s="12">
        <f t="shared" si="0"/>
        <v>7.5398223686155035</v>
      </c>
      <c r="O27" s="13">
        <f>1/($M$12+1)*SQRT(SIN(($M$12+1)*N27*$N$12)^2+(COS(($M$12+1)*N27*$N$12)-1)^2)/SQRT(SIN(N27*$N$12)^2+(COS(N27*$N$12)-1)^2)</f>
        <v>0.49643685586589481</v>
      </c>
      <c r="P27" s="13">
        <f>180/PI()*ATAN2(COS($M$12*N27*$N$12/2),-SIN($M$12*N27*$N$12/2))</f>
        <v>-107.99999999999999</v>
      </c>
      <c r="Q27" s="8">
        <f>20*LOG10(O27)</f>
        <v>-6.082719672192626</v>
      </c>
    </row>
    <row r="28" spans="13:17">
      <c r="M28" s="11">
        <v>1.3</v>
      </c>
      <c r="N28" s="12">
        <f t="shared" si="0"/>
        <v>8.1681408993334621</v>
      </c>
      <c r="O28" s="13">
        <f>1/($M$12+1)*SQRT(SIN(($M$12+1)*N28*$N$12)^2+(COS(($M$12+1)*N28*$N$12)-1)^2)/SQRT(SIN(N28*$N$12)^2+(COS(N28*$N$12)-1)^2)</f>
        <v>0.42745746257500422</v>
      </c>
      <c r="P28" s="13">
        <f>180/PI()*ATAN2(COS($M$12*N28*$N$12/2),-SIN($M$12*N28*$N$12/2))</f>
        <v>-117</v>
      </c>
      <c r="Q28" s="8">
        <f>20*LOG10(O28)</f>
        <v>-7.3821419316100378</v>
      </c>
    </row>
    <row r="29" spans="13:17">
      <c r="M29" s="11">
        <v>1.4</v>
      </c>
      <c r="N29" s="12">
        <f t="shared" si="0"/>
        <v>8.7964594300514207</v>
      </c>
      <c r="O29" s="13">
        <f>1/($M$12+1)*SQRT(SIN(($M$12+1)*N29*$N$12)^2+(COS(($M$12+1)*N29*$N$12)-1)^2)/SQRT(SIN(N29*$N$12)^2+(COS(N29*$N$12)-1)^2)</f>
        <v>0.35836222979572291</v>
      </c>
      <c r="P29" s="13">
        <f>180/PI()*ATAN2(COS($M$12*N29*$N$12/2),-SIN($M$12*N29*$N$12/2))</f>
        <v>-126</v>
      </c>
      <c r="Q29" s="8">
        <f>20*LOG10(O29)</f>
        <v>-8.9135553962528995</v>
      </c>
    </row>
    <row r="30" spans="13:17">
      <c r="M30" s="11">
        <v>1.5</v>
      </c>
      <c r="N30" s="12">
        <f t="shared" si="0"/>
        <v>9.4247779607693793</v>
      </c>
      <c r="O30" s="13">
        <f>1/($M$12+1)*SQRT(SIN(($M$12+1)*N30*$N$12)^2+(COS(($M$12+1)*N30*$N$12)-1)^2)/SQRT(SIN(N30*$N$12)^2+(COS(N30*$N$12)-1)^2)</f>
        <v>0.29007805229196942</v>
      </c>
      <c r="P30" s="13">
        <f>180/PI()*ATAN2(COS($M$12*N30*$N$12/2),-SIN($M$12*N30*$N$12/2))</f>
        <v>-135</v>
      </c>
      <c r="Q30" s="8">
        <f>20*LOG10(O30)</f>
        <v>-10.749702585551159</v>
      </c>
    </row>
    <row r="31" spans="13:17">
      <c r="M31" s="11">
        <v>1.6</v>
      </c>
      <c r="N31" s="12">
        <f t="shared" si="0"/>
        <v>10.053096491487338</v>
      </c>
      <c r="O31" s="13">
        <f>1/($M$12+1)*SQRT(SIN(($M$12+1)*N31*$N$12)^2+(COS(($M$12+1)*N31*$N$12)-1)^2)/SQRT(SIN(N31*$N$12)^2+(COS(N31*$N$12)-1)^2)</f>
        <v>0.22349792747280733</v>
      </c>
      <c r="P31" s="13">
        <f>180/PI()*ATAN2(COS($M$12*N31*$N$12/2),-SIN($M$12*N31*$N$12/2))</f>
        <v>-144</v>
      </c>
      <c r="Q31" s="8">
        <f>20*LOG10(O31)</f>
        <v>-13.014529995723372</v>
      </c>
    </row>
    <row r="32" spans="13:17">
      <c r="M32" s="11">
        <v>1.7</v>
      </c>
      <c r="N32" s="12">
        <f t="shared" si="0"/>
        <v>10.681415022205297</v>
      </c>
      <c r="O32" s="13">
        <f>1/($M$12+1)*SQRT(SIN(($M$12+1)*N32*$N$12)^2+(COS(($M$12+1)*N32*$N$12)-1)^2)/SQRT(SIN(N32*$N$12)^2+(COS(N32*$N$12)-1)^2)</f>
        <v>0.15946622979652855</v>
      </c>
      <c r="P32" s="13">
        <f>180/PI()*ATAN2(COS($M$12*N32*$N$12/2),-SIN($M$12*N32*$N$12/2))</f>
        <v>-153</v>
      </c>
      <c r="Q32" s="8">
        <f>20*LOG10(O32)</f>
        <v>-15.946625470423726</v>
      </c>
    </row>
    <row r="33" spans="13:18">
      <c r="M33" s="11">
        <v>1.8</v>
      </c>
      <c r="N33" s="12">
        <f t="shared" si="0"/>
        <v>11.309733552923255</v>
      </c>
      <c r="O33" s="13">
        <f>1/($M$12+1)*SQRT(SIN(($M$12+1)*N33*$N$12)^2+(COS(($M$12+1)*N33*$N$12)-1)^2)/SQRT(SIN(N33*$N$12)^2+(COS(N33*$N$12)-1)^2)</f>
        <v>9.876506327346897E-2</v>
      </c>
      <c r="P33" s="13">
        <f>180/PI()*ATAN2(COS($M$12*N33*$N$12/2),-SIN($M$12*N33*$N$12/2))</f>
        <v>-162</v>
      </c>
      <c r="Q33" s="8">
        <f>20*LOG10(O33)</f>
        <v>-20.107933073999874</v>
      </c>
    </row>
    <row r="34" spans="13:18">
      <c r="M34" s="11">
        <v>1.9</v>
      </c>
      <c r="N34" s="12">
        <f t="shared" si="0"/>
        <v>11.938052083641214</v>
      </c>
      <c r="O34" s="13">
        <f>1/($M$12+1)*SQRT(SIN(($M$12+1)*N34*$N$12)^2+(COS(($M$12+1)*N34*$N$12)-1)^2)/SQRT(SIN(N34*$N$12)^2+(COS(N34*$N$12)-1)^2)</f>
        <v>4.2101940691068547E-2</v>
      </c>
      <c r="P34" s="13">
        <f>180/PI()*ATAN2(COS($M$12*N34*$N$12/2),-SIN($M$12*N34*$N$12/2))</f>
        <v>-171</v>
      </c>
      <c r="Q34" s="8">
        <f>20*LOG10(O34)</f>
        <v>-27.513957697539997</v>
      </c>
    </row>
    <row r="35" spans="13:18">
      <c r="M35" s="11">
        <v>2</v>
      </c>
      <c r="N35" s="12">
        <f t="shared" si="0"/>
        <v>12.566370614359172</v>
      </c>
      <c r="O35" s="13">
        <f>1/($M$12+1)*SQRT(SIN(($M$12+1)*N35*$N$12)^2+(COS(($M$12+1)*N35*$N$12)-1)^2)/SQRT(SIN(N35*$N$12)^2+(COS(N35*$N$12)-1)^2)</f>
        <v>9.9009900990099479E-3</v>
      </c>
      <c r="P35" s="13">
        <f>180/PI()*ATAN2(COS($M$12*N35*$N$12/2),-SIN($M$12*N35*$N$12/2))</f>
        <v>-180</v>
      </c>
      <c r="Q35" s="8">
        <f>20*LOG10(O35)</f>
        <v>-40.086427475652812</v>
      </c>
    </row>
    <row r="36" spans="13:18">
      <c r="M36" s="11">
        <v>2.1</v>
      </c>
      <c r="N36" s="12">
        <f t="shared" si="0"/>
        <v>13.194689145077131</v>
      </c>
      <c r="O36" s="13">
        <f>1/($M$12+1)*SQRT(SIN(($M$12+1)*N36*$N$12)^2+(COS(($M$12+1)*N36*$N$12)-1)^2)/SQRT(SIN(N36*$N$12)^2+(COS(N36*$N$12)-1)^2)</f>
        <v>5.6715985023025356E-2</v>
      </c>
      <c r="P36" s="13">
        <f>180/PI()*ATAN2(COS($M$12*N36*$N$12/2),-SIN($M$12*N36*$N$12/2))</f>
        <v>170.99999999999997</v>
      </c>
      <c r="Q36" s="8">
        <f>20*LOG10(O36)</f>
        <v>-24.925890416888386</v>
      </c>
    </row>
    <row r="37" spans="13:18">
      <c r="M37" s="11">
        <v>2.2000000000000002</v>
      </c>
      <c r="N37" s="12">
        <f t="shared" si="0"/>
        <v>13.823007675795091</v>
      </c>
      <c r="O37" s="13">
        <f>1/($M$12+1)*SQRT(SIN(($M$12+1)*N37*$N$12)^2+(COS(($M$12+1)*N37*$N$12)-1)^2)/SQRT(SIN(N37*$N$12)^2+(COS(N37*$N$12)-1)^2)</f>
        <v>9.7916856028119864E-2</v>
      </c>
      <c r="P37" s="13">
        <f>180/PI()*ATAN2(COS($M$12*N37*$N$12/2),-SIN($M$12*N37*$N$12/2))</f>
        <v>161.99999999999997</v>
      </c>
      <c r="Q37" s="8">
        <f>20*LOG10(O37)</f>
        <v>-20.182850791135163</v>
      </c>
    </row>
    <row r="38" spans="13:18">
      <c r="M38" s="11">
        <v>2.2999999999999998</v>
      </c>
      <c r="N38" s="12">
        <f t="shared" si="0"/>
        <v>14.451326206513047</v>
      </c>
      <c r="O38" s="13">
        <f>1/($M$12+1)*SQRT(SIN(($M$12+1)*N38*$N$12)^2+(COS(($M$12+1)*N38*$N$12)-1)^2)/SQRT(SIN(N38*$N$12)^2+(COS(N38*$N$12)-1)^2)</f>
        <v>0.13318412385788614</v>
      </c>
      <c r="P38" s="13">
        <f>180/PI()*ATAN2(COS($M$12*N38*$N$12/2),-SIN($M$12*N38*$N$12/2))</f>
        <v>153.00000000000003</v>
      </c>
      <c r="Q38" s="8">
        <f>20*LOG10(O38)</f>
        <v>-17.510950838427014</v>
      </c>
    </row>
    <row r="39" spans="13:18">
      <c r="M39" s="11">
        <v>2.4</v>
      </c>
      <c r="N39" s="12">
        <f t="shared" si="0"/>
        <v>15.079644737231007</v>
      </c>
      <c r="O39" s="13">
        <f>1/($M$12+1)*SQRT(SIN(($M$12+1)*N39*$N$12)^2+(COS(($M$12+1)*N39*$N$12)-1)^2)/SQRT(SIN(N39*$N$12)^2+(COS(N39*$N$12)-1)^2)</f>
        <v>0.16230809930951473</v>
      </c>
      <c r="P39" s="13">
        <f>180/PI()*ATAN2(COS($M$12*N39*$N$12/2),-SIN($M$12*N39*$N$12/2))</f>
        <v>144</v>
      </c>
      <c r="Q39" s="8">
        <f>20*LOG10(O39)</f>
        <v>-15.793196159524003</v>
      </c>
    </row>
    <row r="42" spans="13:18">
      <c r="M42" s="14" t="s">
        <v>15</v>
      </c>
      <c r="N42" s="14" t="s">
        <v>9</v>
      </c>
      <c r="O42" s="14" t="s">
        <v>16</v>
      </c>
      <c r="P42" s="14" t="s">
        <v>17</v>
      </c>
      <c r="Q42" s="14" t="s">
        <v>18</v>
      </c>
      <c r="R42" s="14" t="s">
        <v>12</v>
      </c>
    </row>
    <row r="43" spans="13:18">
      <c r="M43" s="15">
        <v>100</v>
      </c>
      <c r="N43" s="15">
        <v>0.01</v>
      </c>
      <c r="O43" s="15">
        <v>5.0000000000000001E-3</v>
      </c>
      <c r="P43" s="16">
        <f>N43*2*PI()*O43</f>
        <v>3.1415926535897936E-4</v>
      </c>
      <c r="Q43" s="16">
        <f t="shared" ref="Q43:Q53" si="1">1/(M43+1)*SQRT(SIN((M43+1)*P43)^2+(COS((M43+1)*P43)-1)^2)/SQRT(SIN(P43)^2+(COS(P43)-1)^2)</f>
        <v>0.99995805470905852</v>
      </c>
      <c r="R43" s="16">
        <f>DEGREES(ATAN2(COS(M43*P43/2),-SIN(M43*P43/2)))</f>
        <v>-0.9</v>
      </c>
    </row>
    <row r="44" spans="13:18">
      <c r="M44" s="15">
        <v>100</v>
      </c>
      <c r="N44" s="15">
        <v>0.1</v>
      </c>
      <c r="O44" s="15">
        <v>5.0000000000000001E-3</v>
      </c>
      <c r="P44" s="16">
        <f>N44*2*PI()*O44</f>
        <v>3.1415926535897933E-3</v>
      </c>
      <c r="Q44" s="16">
        <f t="shared" si="1"/>
        <v>0.9958106926340935</v>
      </c>
      <c r="R44" s="16">
        <f t="shared" ref="R44:R53" si="2">DEGREES(ATAN2(COS(M44*P44/2),-SIN(M44*P44/2)))</f>
        <v>-9</v>
      </c>
    </row>
    <row r="45" spans="13:18">
      <c r="M45" s="15">
        <v>100</v>
      </c>
      <c r="N45" s="15">
        <v>0.2</v>
      </c>
      <c r="O45" s="15">
        <v>5.0000000000000001E-3</v>
      </c>
      <c r="P45" s="16">
        <f>N45*2*PI()*O45</f>
        <v>6.2831853071795866E-3</v>
      </c>
      <c r="Q45" s="16">
        <f t="shared" si="1"/>
        <v>0.98330591309494109</v>
      </c>
      <c r="R45" s="16">
        <f t="shared" si="2"/>
        <v>-18</v>
      </c>
    </row>
    <row r="46" spans="13:18">
      <c r="M46" s="15">
        <v>100</v>
      </c>
      <c r="N46" s="15">
        <v>0.3</v>
      </c>
      <c r="O46" s="15">
        <v>5.0000000000000001E-3</v>
      </c>
      <c r="P46" s="16">
        <f>N46*2*PI()*O46</f>
        <v>9.4247779607693795E-3</v>
      </c>
      <c r="Q46" s="16">
        <f t="shared" si="1"/>
        <v>0.96267395640529541</v>
      </c>
      <c r="R46" s="16">
        <f t="shared" si="2"/>
        <v>-27</v>
      </c>
    </row>
    <row r="47" spans="13:18">
      <c r="M47" s="15">
        <v>100</v>
      </c>
      <c r="N47" s="15">
        <v>0.4</v>
      </c>
      <c r="O47" s="15">
        <v>5.0000000000000001E-3</v>
      </c>
      <c r="P47" s="16">
        <f t="shared" ref="P47:P53" si="3">N47*2*PI()*O47</f>
        <v>1.2566370614359173E-2</v>
      </c>
      <c r="Q47" s="16">
        <f t="shared" si="1"/>
        <v>0.93422489421232857</v>
      </c>
      <c r="R47" s="16">
        <f t="shared" si="2"/>
        <v>-36</v>
      </c>
    </row>
    <row r="48" spans="13:18">
      <c r="M48" s="15">
        <v>100</v>
      </c>
      <c r="N48" s="15">
        <v>0.5</v>
      </c>
      <c r="O48" s="15">
        <v>5.0000000000000001E-3</v>
      </c>
      <c r="P48" s="16">
        <f t="shared" si="3"/>
        <v>1.5707963267948967E-2</v>
      </c>
      <c r="Q48" s="16">
        <f t="shared" si="1"/>
        <v>0.89838502166396184</v>
      </c>
      <c r="R48" s="16">
        <f t="shared" si="2"/>
        <v>-45.000000000000007</v>
      </c>
    </row>
    <row r="49" spans="13:18">
      <c r="M49" s="15">
        <v>100</v>
      </c>
      <c r="N49" s="15">
        <v>0.6</v>
      </c>
      <c r="O49" s="15">
        <v>5.0000000000000001E-3</v>
      </c>
      <c r="P49" s="16">
        <f t="shared" si="3"/>
        <v>1.8849555921538759E-2</v>
      </c>
      <c r="Q49" s="16">
        <f t="shared" si="1"/>
        <v>0.85568923533474661</v>
      </c>
      <c r="R49" s="16">
        <f t="shared" si="2"/>
        <v>-54</v>
      </c>
    </row>
    <row r="50" spans="13:18">
      <c r="M50" s="15">
        <v>100</v>
      </c>
      <c r="N50" s="15">
        <v>0.7</v>
      </c>
      <c r="O50" s="15">
        <v>5.0000000000000001E-3</v>
      </c>
      <c r="P50" s="16">
        <f t="shared" si="3"/>
        <v>2.1991148575128551E-2</v>
      </c>
      <c r="Q50" s="16">
        <f t="shared" si="1"/>
        <v>0.80677149074175025</v>
      </c>
      <c r="R50" s="16">
        <f t="shared" si="2"/>
        <v>-63</v>
      </c>
    </row>
    <row r="51" spans="13:18">
      <c r="M51" s="15">
        <v>100</v>
      </c>
      <c r="N51" s="15">
        <v>0.8</v>
      </c>
      <c r="O51" s="15">
        <v>5.0000000000000001E-3</v>
      </c>
      <c r="P51" s="16">
        <f t="shared" si="3"/>
        <v>2.5132741228718346E-2</v>
      </c>
      <c r="Q51" s="16">
        <f t="shared" si="1"/>
        <v>0.75235352515129528</v>
      </c>
      <c r="R51" s="16">
        <f t="shared" si="2"/>
        <v>-72</v>
      </c>
    </row>
    <row r="52" spans="13:18">
      <c r="M52" s="15">
        <v>100</v>
      </c>
      <c r="N52" s="15">
        <v>0.9</v>
      </c>
      <c r="O52" s="15">
        <v>5.0000000000000001E-3</v>
      </c>
      <c r="P52" s="16">
        <f t="shared" si="3"/>
        <v>2.8274333882308138E-2</v>
      </c>
      <c r="Q52" s="16">
        <f t="shared" si="1"/>
        <v>0.69323206473282684</v>
      </c>
      <c r="R52" s="16">
        <f t="shared" si="2"/>
        <v>-81</v>
      </c>
    </row>
    <row r="53" spans="13:18">
      <c r="M53" s="15">
        <v>100</v>
      </c>
      <c r="N53" s="15">
        <v>1</v>
      </c>
      <c r="O53" s="15">
        <v>5.0000000000000001E-3</v>
      </c>
      <c r="P53" s="16">
        <f t="shared" si="3"/>
        <v>3.1415926535897934E-2</v>
      </c>
      <c r="Q53" s="16">
        <f t="shared" si="1"/>
        <v>0.63026476398882747</v>
      </c>
      <c r="R53" s="16">
        <f t="shared" si="2"/>
        <v>-90</v>
      </c>
    </row>
  </sheetData>
  <hyperlinks>
    <hyperlink ref="B2" r:id="rId1" xr:uid="{F01DD94D-C659-446B-AB00-0D80977E62EF}"/>
  </hyperlinks>
  <pageMargins left="0.75" right="0.75" top="1" bottom="1" header="0.51200000000000001" footer="0.51200000000000001"/>
  <pageSetup paperSize="9"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使用上の注意</vt:lpstr>
      <vt:lpstr>移動平均</vt:lpstr>
      <vt:lpstr>移動平均!Print_Area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2024-02-19T05:18:27Z</dcterms:created>
  <dcterms:modified xsi:type="dcterms:W3CDTF">2024-05-14T07:21:59Z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2024-03-04T03:01:17Z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7f0ceee9-c4dc-447f-ab78-c990b07107c3</vt:lpwstr>
  </property>
  <property fmtid="{D5CDD505-2E9C-101B-9397-08002B2CF9AE}" pid="7" name="MSIP_Label_defa4170-0d19-0005-0004-bc88714345d2_ActionId">
    <vt:lpwstr>ab7c75a0-b19d-4ce1-9c1c-84ee1f06deb7</vt:lpwstr>
  </property>
  <property fmtid="{D5CDD505-2E9C-101B-9397-08002B2CF9AE}" pid="8" name="MSIP_Label_defa4170-0d19-0005-0004-bc88714345d2_ContentBits">
    <vt:lpwstr>0</vt:lpwstr>
  </property>
</Properties>
</file>