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40fkwr-my.sharepoint.com/personal/daredemokantanni_40fkwr_onmicrosoft_com/Documents/06-3 ファイル/"/>
    </mc:Choice>
  </mc:AlternateContent>
  <xr:revisionPtr revIDLastSave="4" documentId="13_ncr:1_{E7DC43F4-462F-4CC4-8BFD-9BA67C4CCC13}" xr6:coauthVersionLast="47" xr6:coauthVersionMax="47" xr10:uidLastSave="{F480B7AB-7FD5-469A-B009-FFF354D7C03F}"/>
  <bookViews>
    <workbookView xWindow="3135" yWindow="2445" windowWidth="21630" windowHeight="12225" activeTab="1" xr2:uid="{3CC913CB-6270-4F6D-BDE6-B73CFCAC55A3}"/>
  </bookViews>
  <sheets>
    <sheet name="使用上の注意" sheetId="1" r:id="rId1"/>
    <sheet name="NTCサーミスタ" sheetId="10" r:id="rId2"/>
  </sheets>
  <definedNames>
    <definedName name="BarLength" localSheetId="1">#REF!</definedName>
    <definedName name="BarLength">#REF!</definedName>
    <definedName name="ChartMax" localSheetId="1">#REF!</definedName>
    <definedName name="ChartMax">#REF!</definedName>
    <definedName name="ChartMin" localSheetId="1">#REF!</definedName>
    <definedName name="ChartMin">#REF!</definedName>
    <definedName name="DataCount">#REF!</definedName>
    <definedName name="_xlnm.Print_Area" localSheetId="1">NTCサーミスタ!$A$1:$V$140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91" i="10" l="1"/>
  <c r="R91" i="10" s="1"/>
  <c r="R57" i="10"/>
  <c r="O58" i="10"/>
  <c r="O59" i="10" s="1"/>
  <c r="O60" i="10" s="1"/>
  <c r="O61" i="10" s="1"/>
  <c r="O62" i="10" s="1"/>
  <c r="O63" i="10" s="1"/>
  <c r="O64" i="10" s="1"/>
  <c r="O65" i="10" s="1"/>
  <c r="O24" i="10"/>
  <c r="O25" i="10" s="1"/>
  <c r="O26" i="10" s="1"/>
  <c r="O27" i="10" s="1"/>
  <c r="O28" i="10" s="1"/>
  <c r="O29" i="10" s="1"/>
  <c r="O30" i="10" s="1"/>
  <c r="O23" i="10"/>
  <c r="Q58" i="10"/>
  <c r="R58" i="10" s="1"/>
  <c r="P58" i="10"/>
  <c r="P59" i="10" s="1"/>
  <c r="R22" i="10"/>
  <c r="Q23" i="10"/>
  <c r="Q24" i="10" s="1"/>
  <c r="Q25" i="10" s="1"/>
  <c r="Q26" i="10" s="1"/>
  <c r="Q27" i="10" s="1"/>
  <c r="Q28" i="10" s="1"/>
  <c r="Q29" i="10" s="1"/>
  <c r="Q30" i="10" s="1"/>
  <c r="P23" i="10"/>
  <c r="R23" i="10" s="1"/>
  <c r="Q59" i="10" l="1"/>
  <c r="P24" i="10"/>
  <c r="P25" i="10" s="1"/>
  <c r="P26" i="10"/>
  <c r="R25" i="10"/>
  <c r="R24" i="10"/>
  <c r="P60" i="10"/>
  <c r="Q60" i="10" l="1"/>
  <c r="R59" i="10"/>
  <c r="P27" i="10"/>
  <c r="R26" i="10"/>
  <c r="P61" i="10"/>
  <c r="Q61" i="10" l="1"/>
  <c r="R60" i="10"/>
  <c r="R27" i="10"/>
  <c r="P28" i="10"/>
  <c r="P62" i="10"/>
  <c r="Q62" i="10" l="1"/>
  <c r="R61" i="10"/>
  <c r="P29" i="10"/>
  <c r="R28" i="10"/>
  <c r="P63" i="10"/>
  <c r="Q63" i="10" l="1"/>
  <c r="R62" i="10"/>
  <c r="P30" i="10"/>
  <c r="R30" i="10" s="1"/>
  <c r="R29" i="10"/>
  <c r="P64" i="10"/>
  <c r="Q64" i="10" l="1"/>
  <c r="R63" i="10"/>
  <c r="P65" i="10"/>
  <c r="Q65" i="10" l="1"/>
  <c r="R65" i="10" s="1"/>
  <c r="R64" i="10"/>
</calcChain>
</file>

<file path=xl/sharedStrings.xml><?xml version="1.0" encoding="utf-8"?>
<sst xmlns="http://schemas.openxmlformats.org/spreadsheetml/2006/main" count="52" uniqueCount="34">
  <si>
    <t>使用上の注意</t>
  </si>
  <si>
    <t>こちらの計算用のエクセルは、darecan.comで作成されたものです。</t>
  </si>
  <si>
    <t>2次配布や計算式などの編集してのご使用はご連慮ください。</t>
  </si>
  <si>
    <t>https://darekan.com/</t>
  </si>
  <si>
    <t>←配布ではなく、こちらのサイトよりダウンロードするようにお願いします。</t>
  </si>
  <si>
    <t>また、計算結果について保証するものではありませんので、個人の責任でお使いください。</t>
  </si>
  <si>
    <t>お気づきの点がございましたらサイトよりコメントいただければ幸いです。</t>
  </si>
  <si>
    <t>入力セル</t>
  </si>
  <si>
    <t>計算セル</t>
  </si>
  <si>
    <t>【文字の定義】</t>
  </si>
  <si>
    <t>■NTCサーミスタ</t>
  </si>
  <si>
    <t>T :現在温度</t>
  </si>
  <si>
    <t>T0 :基準温度</t>
  </si>
  <si>
    <t>RT0：T0の時の抵抗値</t>
  </si>
  <si>
    <t>B：定数</t>
  </si>
  <si>
    <t>RTH：Tの時の抵抗値</t>
  </si>
  <si>
    <t>T[℃]</t>
  </si>
  <si>
    <t>T0[℃]</t>
  </si>
  <si>
    <t>RT0[Ω]</t>
  </si>
  <si>
    <t>B</t>
  </si>
  <si>
    <t>RTH[Ω]</t>
  </si>
  <si>
    <t>温度T→サーミスタの抵抗値RTHを求める</t>
  </si>
  <si>
    <t>サーミスタの抵抗値RTH→温度Tを求める</t>
  </si>
  <si>
    <t>※RT0、B定数はバラつくのでデータシート参照のこと</t>
  </si>
  <si>
    <t>サーミスタの自己発熱</t>
  </si>
  <si>
    <t>自己発熱は温度センサーとして誤差要因となる。</t>
  </si>
  <si>
    <t>C :熱放散定数</t>
  </si>
  <si>
    <t>P：電力(V^2/R)</t>
  </si>
  <si>
    <t>C[mW/K]</t>
  </si>
  <si>
    <t>V[V]</t>
  </si>
  <si>
    <t>P[W]</t>
  </si>
  <si>
    <t>V：サーミスタによる電圧降下</t>
  </si>
  <si>
    <t>ΔT :温度上昇</t>
  </si>
  <si>
    <t>ΔT[℃]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</si>
</sst>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8">
    <font>
      <sz val="11"/>
      <color theme="1"/>
      <name val="UD Digi Kyokasho NK-R"/>
      <family val="2"/>
      <charset val="128"/>
    </font>
    <font>
      <u/>
      <sz val="11"/>
      <color theme="1"/>
      <name val="UD Digi Kyokasho NK-R"/>
      <family val="2"/>
      <charset val="128"/>
    </font>
    <font>
      <u/>
      <sz val="11"/>
      <color theme="10"/>
      <name val="Calibri"/>
      <family val="2"/>
      <scheme val="minor"/>
    </font>
    <font>
      <sz val="11"/>
      <name val="ＭＳ Ｐゴシック"/>
      <family val="3"/>
      <charset val="128"/>
    </font>
    <font>
      <b/>
      <u/>
      <sz val="11"/>
      <color indexed="12"/>
      <name val="Meiryo UI"/>
      <family val="3"/>
      <charset val="128"/>
    </font>
    <font>
      <sz val="11"/>
      <name val="Meiryo UI"/>
      <family val="3"/>
      <charset val="128"/>
    </font>
    <font>
      <b/>
      <sz val="11"/>
      <color indexed="12"/>
      <name val="Meiryo UI"/>
      <family val="3"/>
      <charset val="128"/>
    </font>
    <font>
      <u/>
      <sz val="11"/>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rgb="FFCCFFFF"/>
        <bgColor indexed="64"/>
      </patternFill>
    </fill>
  </fills>
  <borders count="3">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applyNumberFormat="0" applyFill="0" applyBorder="0" applyAlignment="0" applyProtection="0"/>
    <xf numFmtId="0" fontId="3" fillId="0" borderId="0"/>
  </cellStyleXfs>
  <cellXfs count="16">
    <xf numFmtId="0" fontId="0" fillId="0" borderId="0" xfId="0"/>
    <xf numFmtId="0" fontId="1" fillId="0" borderId="0" xfId="0" applyFont="1"/>
    <xf numFmtId="0" fontId="2" fillId="0" borderId="0" xfId="1"/>
    <xf numFmtId="0" fontId="4" fillId="0" borderId="1" xfId="2" applyFont="1" applyBorder="1"/>
    <xf numFmtId="0" fontId="5" fillId="0" borderId="0" xfId="2" applyFont="1"/>
    <xf numFmtId="0" fontId="6" fillId="0" borderId="0" xfId="2" applyFont="1"/>
    <xf numFmtId="0" fontId="5" fillId="0" borderId="2" xfId="2" applyFont="1" applyBorder="1"/>
    <xf numFmtId="0" fontId="5" fillId="2" borderId="0" xfId="2" applyFont="1" applyFill="1"/>
    <xf numFmtId="0" fontId="5" fillId="3" borderId="0" xfId="2" applyFont="1" applyFill="1"/>
    <xf numFmtId="0" fontId="5" fillId="0" borderId="2" xfId="2" applyFont="1" applyBorder="1" applyAlignment="1">
      <alignment shrinkToFit="1"/>
    </xf>
    <xf numFmtId="0" fontId="5" fillId="2" borderId="2" xfId="2" applyFont="1" applyFill="1" applyBorder="1"/>
    <xf numFmtId="164" fontId="5" fillId="2" borderId="2" xfId="2" applyNumberFormat="1" applyFont="1" applyFill="1" applyBorder="1" applyAlignment="1">
      <alignment shrinkToFit="1"/>
    </xf>
    <xf numFmtId="1" fontId="5" fillId="3" borderId="2" xfId="2" applyNumberFormat="1" applyFont="1" applyFill="1" applyBorder="1" applyAlignment="1">
      <alignment shrinkToFit="1"/>
    </xf>
    <xf numFmtId="0" fontId="7" fillId="0" borderId="0" xfId="2" applyFont="1"/>
    <xf numFmtId="0" fontId="5" fillId="3" borderId="2" xfId="2" applyFont="1" applyFill="1" applyBorder="1"/>
    <xf numFmtId="165" fontId="5" fillId="3" borderId="2" xfId="2" applyNumberFormat="1" applyFont="1" applyFill="1" applyBorder="1" applyAlignment="1">
      <alignment shrinkToFit="1"/>
    </xf>
  </cellXfs>
  <cellStyles count="3">
    <cellStyle name="ハイパーリンク" xfId="1" builtinId="8"/>
    <cellStyle name="標準" xfId="0" builtinId="0"/>
    <cellStyle name="標準 2" xfId="2" xr:uid="{A20CEBCA-DF01-4FBF-8B69-5843B44DFC14}"/>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2083889744968"/>
          <c:y val="5.0925925925925923E-2"/>
          <c:w val="0.73475595968919472"/>
          <c:h val="0.82407407407407407"/>
        </c:manualLayout>
      </c:layout>
      <c:scatterChart>
        <c:scatterStyle val="smoothMarker"/>
        <c:varyColors val="0"/>
        <c:ser>
          <c:idx val="0"/>
          <c:order val="0"/>
          <c:tx>
            <c:v>サーミスタの抵抗値</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NTCサーミスタ!$N$22:$N$30</c:f>
              <c:numCache>
                <c:formatCode>0.0</c:formatCode>
                <c:ptCount val="9"/>
                <c:pt idx="0">
                  <c:v>5</c:v>
                </c:pt>
                <c:pt idx="1">
                  <c:v>10</c:v>
                </c:pt>
                <c:pt idx="2">
                  <c:v>15</c:v>
                </c:pt>
                <c:pt idx="3">
                  <c:v>20</c:v>
                </c:pt>
                <c:pt idx="4">
                  <c:v>25</c:v>
                </c:pt>
                <c:pt idx="5">
                  <c:v>30</c:v>
                </c:pt>
                <c:pt idx="6">
                  <c:v>35</c:v>
                </c:pt>
                <c:pt idx="7">
                  <c:v>40</c:v>
                </c:pt>
                <c:pt idx="8">
                  <c:v>45</c:v>
                </c:pt>
              </c:numCache>
            </c:numRef>
          </c:xVal>
          <c:yVal>
            <c:numRef>
              <c:f>NTCサーミスタ!$R$22:$R$30</c:f>
              <c:numCache>
                <c:formatCode>0</c:formatCode>
                <c:ptCount val="9"/>
                <c:pt idx="0">
                  <c:v>3923.5389235429711</c:v>
                </c:pt>
                <c:pt idx="1">
                  <c:v>3046.1467884950725</c:v>
                </c:pt>
                <c:pt idx="2">
                  <c:v>2385.8251753699456</c:v>
                </c:pt>
                <c:pt idx="3">
                  <c:v>1884.2830028584237</c:v>
                </c:pt>
                <c:pt idx="4">
                  <c:v>1500</c:v>
                </c:pt>
                <c:pt idx="5">
                  <c:v>1203.1060413884677</c:v>
                </c:pt>
                <c:pt idx="6">
                  <c:v>971.90769635718266</c:v>
                </c:pt>
                <c:pt idx="7">
                  <c:v>790.50696966199894</c:v>
                </c:pt>
                <c:pt idx="8">
                  <c:v>647.15217841612468</c:v>
                </c:pt>
              </c:numCache>
            </c:numRef>
          </c:yVal>
          <c:smooth val="1"/>
          <c:extLst>
            <c:ext xmlns:c16="http://schemas.microsoft.com/office/drawing/2014/chart" uri="{C3380CC4-5D6E-409C-BE32-E72D297353CC}">
              <c16:uniqueId val="{00000000-9353-4424-AC2A-F17507D92993}"/>
            </c:ext>
          </c:extLst>
        </c:ser>
        <c:dLbls>
          <c:showLegendKey val="0"/>
          <c:showVal val="0"/>
          <c:showCatName val="0"/>
          <c:showSerName val="0"/>
          <c:showPercent val="0"/>
          <c:showBubbleSize val="0"/>
        </c:dLbls>
        <c:axId val="1077492240"/>
        <c:axId val="1077489944"/>
      </c:scatterChart>
      <c:valAx>
        <c:axId val="1077492240"/>
        <c:scaling>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温度</a:t>
                </a:r>
                <a:r>
                  <a:rPr lang="en-US" altLang="ja-JP"/>
                  <a:t>T[</a:t>
                </a:r>
                <a:r>
                  <a:rPr lang="ja-JP" altLang="en-US"/>
                  <a:t>℃</a:t>
                </a:r>
                <a:r>
                  <a:rPr lang="en-US" altLang="ja-JP"/>
                  <a:t>]</a:t>
                </a:r>
                <a:endParaRPr lang="ja-JP" alt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7489944"/>
        <c:crosses val="autoZero"/>
        <c:crossBetween val="midCat"/>
      </c:valAx>
      <c:valAx>
        <c:axId val="10774899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サーミスタの抵抗値</a:t>
                </a:r>
                <a:r>
                  <a:rPr lang="en-US" altLang="ja-JP"/>
                  <a:t>[Ω]</a:t>
                </a:r>
                <a:endParaRPr lang="ja-JP" alt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7492240"/>
        <c:crosses val="autoZero"/>
        <c:crossBetween val="midCat"/>
      </c:valAx>
      <c:spPr>
        <a:noFill/>
        <a:ln>
          <a:noFill/>
        </a:ln>
        <a:effectLst/>
      </c:spPr>
    </c:plotArea>
    <c:legend>
      <c:legendPos val="r"/>
      <c:layout>
        <c:manualLayout>
          <c:xMode val="edge"/>
          <c:yMode val="edge"/>
          <c:x val="0.55301434957500117"/>
          <c:y val="0.37575495436816381"/>
          <c:w val="0.28181947844675054"/>
          <c:h val="9.364894399255030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2083889744968"/>
          <c:y val="5.0925925925925923E-2"/>
          <c:w val="0.73475595968919472"/>
          <c:h val="0.82407407407407407"/>
        </c:manualLayout>
      </c:layout>
      <c:scatterChart>
        <c:scatterStyle val="smoothMarker"/>
        <c:varyColors val="0"/>
        <c:ser>
          <c:idx val="0"/>
          <c:order val="0"/>
          <c:tx>
            <c:v>温度</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NTCサーミスタ!$N$57:$N$65</c:f>
              <c:numCache>
                <c:formatCode>0.0</c:formatCode>
                <c:ptCount val="9"/>
                <c:pt idx="0">
                  <c:v>3923.5389235429711</c:v>
                </c:pt>
                <c:pt idx="1">
                  <c:v>3046.1467884950725</c:v>
                </c:pt>
                <c:pt idx="2">
                  <c:v>2385.8251753699456</c:v>
                </c:pt>
                <c:pt idx="3">
                  <c:v>1884.2830028584237</c:v>
                </c:pt>
                <c:pt idx="4">
                  <c:v>1500</c:v>
                </c:pt>
                <c:pt idx="5">
                  <c:v>1203.1060413884677</c:v>
                </c:pt>
                <c:pt idx="6">
                  <c:v>971.90769635718266</c:v>
                </c:pt>
                <c:pt idx="7">
                  <c:v>790.50696966199894</c:v>
                </c:pt>
                <c:pt idx="8">
                  <c:v>647.15217841612468</c:v>
                </c:pt>
              </c:numCache>
            </c:numRef>
          </c:xVal>
          <c:yVal>
            <c:numRef>
              <c:f>NTCサーミスタ!$R$57:$R$65</c:f>
              <c:numCache>
                <c:formatCode>0</c:formatCode>
                <c:ptCount val="9"/>
                <c:pt idx="0">
                  <c:v>5</c:v>
                </c:pt>
                <c:pt idx="1">
                  <c:v>10</c:v>
                </c:pt>
                <c:pt idx="2">
                  <c:v>15</c:v>
                </c:pt>
                <c:pt idx="3">
                  <c:v>20</c:v>
                </c:pt>
                <c:pt idx="4">
                  <c:v>25</c:v>
                </c:pt>
                <c:pt idx="5">
                  <c:v>30</c:v>
                </c:pt>
                <c:pt idx="6">
                  <c:v>35</c:v>
                </c:pt>
                <c:pt idx="7">
                  <c:v>40</c:v>
                </c:pt>
                <c:pt idx="8">
                  <c:v>45</c:v>
                </c:pt>
              </c:numCache>
            </c:numRef>
          </c:yVal>
          <c:smooth val="1"/>
          <c:extLst>
            <c:ext xmlns:c16="http://schemas.microsoft.com/office/drawing/2014/chart" uri="{C3380CC4-5D6E-409C-BE32-E72D297353CC}">
              <c16:uniqueId val="{00000000-37DA-413C-A1CB-95F9EA4497A8}"/>
            </c:ext>
          </c:extLst>
        </c:ser>
        <c:dLbls>
          <c:showLegendKey val="0"/>
          <c:showVal val="0"/>
          <c:showCatName val="0"/>
          <c:showSerName val="0"/>
          <c:showPercent val="0"/>
          <c:showBubbleSize val="0"/>
        </c:dLbls>
        <c:axId val="1077492240"/>
        <c:axId val="1077489944"/>
      </c:scatterChart>
      <c:valAx>
        <c:axId val="1077492240"/>
        <c:scaling>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サーミスタの抵抗値</a:t>
                </a:r>
                <a:r>
                  <a:rPr lang="en-US" altLang="ja-JP"/>
                  <a:t>RTH[Ω]</a:t>
                </a:r>
                <a:endParaRPr lang="ja-JP" alt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7489944"/>
        <c:crosses val="autoZero"/>
        <c:crossBetween val="midCat"/>
      </c:valAx>
      <c:valAx>
        <c:axId val="10774899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温度</a:t>
                </a:r>
                <a:r>
                  <a:rPr lang="en-US" altLang="ja-JP"/>
                  <a:t>[</a:t>
                </a:r>
                <a:r>
                  <a:rPr lang="ja-JP" altLang="en-US"/>
                  <a:t>℃</a:t>
                </a:r>
                <a:r>
                  <a:rPr lang="en-US" altLang="ja-JP"/>
                  <a:t>]</a:t>
                </a:r>
                <a:endParaRPr lang="ja-JP" alt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7492240"/>
        <c:crosses val="autoZero"/>
        <c:crossBetween val="midCat"/>
      </c:valAx>
      <c:spPr>
        <a:noFill/>
        <a:ln>
          <a:noFill/>
        </a:ln>
        <a:effectLst/>
      </c:spPr>
    </c:plotArea>
    <c:legend>
      <c:legendPos val="r"/>
      <c:layout>
        <c:manualLayout>
          <c:xMode val="edge"/>
          <c:yMode val="edge"/>
          <c:x val="0.55301434957500117"/>
          <c:y val="0.37575495436816381"/>
          <c:w val="0.28181947844675054"/>
          <c:h val="9.364894399255030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180975</xdr:colOff>
      <xdr:row>19</xdr:row>
      <xdr:rowOff>114300</xdr:rowOff>
    </xdr:from>
    <xdr:to>
      <xdr:col>11</xdr:col>
      <xdr:colOff>519165</xdr:colOff>
      <xdr:row>39</xdr:row>
      <xdr:rowOff>44170</xdr:rowOff>
    </xdr:to>
    <xdr:graphicFrame macro="">
      <xdr:nvGraphicFramePr>
        <xdr:cNvPr id="67" name="グラフ 66">
          <a:extLst>
            <a:ext uri="{FF2B5EF4-FFF2-40B4-BE49-F238E27FC236}">
              <a16:creationId xmlns:a16="http://schemas.microsoft.com/office/drawing/2014/main" id="{2AEA6EFB-A250-482B-956C-B792C15D11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47625</xdr:colOff>
      <xdr:row>10</xdr:row>
      <xdr:rowOff>161925</xdr:rowOff>
    </xdr:from>
    <xdr:ext cx="2377165" cy="442750"/>
    <mc:AlternateContent xmlns:mc="http://schemas.openxmlformats.org/markup-compatibility/2006" xmlns:a14="http://schemas.microsoft.com/office/drawing/2010/main">
      <mc:Choice Requires="a14">
        <xdr:sp macro="" textlink="">
          <xdr:nvSpPr>
            <xdr:cNvPr id="2" name="テキスト ボックス 1">
              <a:extLst>
                <a:ext uri="{FF2B5EF4-FFF2-40B4-BE49-F238E27FC236}">
                  <a16:creationId xmlns:a16="http://schemas.microsoft.com/office/drawing/2014/main" id="{891B2905-3F32-4A0C-A70A-206140FA4EF7}"/>
                </a:ext>
              </a:extLst>
            </xdr:cNvPr>
            <xdr:cNvSpPr txBox="1"/>
          </xdr:nvSpPr>
          <xdr:spPr>
            <a:xfrm>
              <a:off x="1885950" y="2162175"/>
              <a:ext cx="2377165" cy="442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𝑅</m:t>
                        </m:r>
                      </m:e>
                      <m:sub>
                        <m:r>
                          <a:rPr kumimoji="1" lang="en-US" altLang="ja-JP" sz="1100" b="0" i="1">
                            <a:latin typeface="Cambria Math" panose="02040503050406030204" pitchFamily="18" charset="0"/>
                          </a:rPr>
                          <m:t>𝑇𝐻</m:t>
                        </m:r>
                      </m:sub>
                    </m:sSub>
                    <m:r>
                      <a:rPr kumimoji="1" lang="en-US" altLang="ja-JP" sz="1100" b="0" i="1">
                        <a:latin typeface="Cambria Math"/>
                      </a:rPr>
                      <m:t>=</m:t>
                    </m:r>
                    <m:sSub>
                      <m:sSubPr>
                        <m:ctrlPr>
                          <a:rPr kumimoji="1" lang="en-US" altLang="ja-JP" sz="1100" b="0" i="1">
                            <a:latin typeface="Cambria Math" panose="02040503050406030204" pitchFamily="18" charset="0"/>
                          </a:rPr>
                        </m:ctrlPr>
                      </m:sSubPr>
                      <m:e>
                        <m:r>
                          <a:rPr kumimoji="1" lang="en-US" altLang="ja-JP" sz="1100" b="0" i="1">
                            <a:latin typeface="Cambria Math"/>
                          </a:rPr>
                          <m:t>𝑅</m:t>
                        </m:r>
                      </m:e>
                      <m: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𝑇</m:t>
                            </m:r>
                          </m:e>
                          <m:sub>
                            <m:r>
                              <a:rPr kumimoji="1" lang="en-US" sz="1100" b="0" i="1">
                                <a:solidFill>
                                  <a:schemeClr val="tx1"/>
                                </a:solidFill>
                                <a:effectLst/>
                                <a:latin typeface="Cambria Math" panose="02040503050406030204" pitchFamily="18" charset="0"/>
                                <a:ea typeface="+mn-ea"/>
                                <a:cs typeface="+mn-cs"/>
                              </a:rPr>
                              <m:t>0</m:t>
                            </m:r>
                          </m:sub>
                        </m:sSub>
                      </m:sub>
                    </m:sSub>
                    <m:sSup>
                      <m:sSupPr>
                        <m:ctrlPr>
                          <a:rPr kumimoji="1" lang="en-US" altLang="ja-JP" sz="1100" b="0" i="1">
                            <a:latin typeface="Cambria Math" panose="02040503050406030204" pitchFamily="18" charset="0"/>
                          </a:rPr>
                        </m:ctrlPr>
                      </m:sSupPr>
                      <m:e>
                        <m:r>
                          <a:rPr kumimoji="1" lang="en-US" altLang="ja-JP" sz="1100" b="0" i="1">
                            <a:latin typeface="Cambria Math"/>
                          </a:rPr>
                          <m:t>𝑒</m:t>
                        </m:r>
                      </m:e>
                      <m:sup>
                        <m:d>
                          <m:dPr>
                            <m:ctrlPr>
                              <a:rPr kumimoji="1" lang="en-US" altLang="ja-JP" sz="1100" b="0" i="1">
                                <a:latin typeface="Cambria Math" panose="02040503050406030204" pitchFamily="18" charset="0"/>
                              </a:rPr>
                            </m:ctrlPr>
                          </m:dPr>
                          <m:e>
                            <m:r>
                              <a:rPr kumimoji="1" lang="en-US" altLang="ja-JP" sz="1100" b="0" i="1">
                                <a:latin typeface="Cambria Math"/>
                              </a:rPr>
                              <m:t>𝐵</m:t>
                            </m:r>
                            <m:d>
                              <m:dPr>
                                <m:ctrlPr>
                                  <a:rPr kumimoji="1" lang="en-US" altLang="ja-JP" sz="1100" b="0" i="1">
                                    <a:latin typeface="Cambria Math" panose="02040503050406030204" pitchFamily="18" charset="0"/>
                                  </a:rPr>
                                </m:ctrlPr>
                              </m:dPr>
                              <m:e>
                                <m:f>
                                  <m:fPr>
                                    <m:ctrlPr>
                                      <a:rPr kumimoji="1" lang="en-US" altLang="ja-JP" sz="1100" b="0" i="1">
                                        <a:latin typeface="Cambria Math" panose="02040503050406030204" pitchFamily="18" charset="0"/>
                                      </a:rPr>
                                    </m:ctrlPr>
                                  </m:fPr>
                                  <m:num>
                                    <m:r>
                                      <a:rPr kumimoji="1" lang="en-US" altLang="ja-JP" sz="1100" b="0" i="1">
                                        <a:latin typeface="Cambria Math"/>
                                      </a:rPr>
                                      <m:t>1</m:t>
                                    </m:r>
                                  </m:num>
                                  <m:den>
                                    <m:r>
                                      <a:rPr kumimoji="1" lang="en-US" altLang="ja-JP" sz="1100" b="0" i="1">
                                        <a:latin typeface="Cambria Math"/>
                                      </a:rPr>
                                      <m:t>𝑇</m:t>
                                    </m:r>
                                    <m:r>
                                      <a:rPr kumimoji="1" lang="en-US" altLang="ja-JP" sz="1100" b="0" i="1">
                                        <a:latin typeface="Cambria Math"/>
                                      </a:rPr>
                                      <m:t>+273.15</m:t>
                                    </m:r>
                                  </m:den>
                                </m:f>
                                <m:r>
                                  <a:rPr kumimoji="1" lang="en-US" altLang="ja-JP" sz="1100" b="0" i="1">
                                    <a:latin typeface="Cambria Math"/>
                                  </a:rPr>
                                  <m:t>−</m:t>
                                </m:r>
                                <m:f>
                                  <m:fPr>
                                    <m:ctrlPr>
                                      <a:rPr kumimoji="1" lang="en-US" altLang="ja-JP" sz="1100" b="0" i="1">
                                        <a:latin typeface="Cambria Math" panose="02040503050406030204" pitchFamily="18" charset="0"/>
                                      </a:rPr>
                                    </m:ctrlPr>
                                  </m:fPr>
                                  <m:num>
                                    <m:r>
                                      <a:rPr kumimoji="1" lang="en-US" altLang="ja-JP" sz="1100" b="0" i="1">
                                        <a:latin typeface="Cambria Math"/>
                                      </a:rPr>
                                      <m:t>1</m:t>
                                    </m:r>
                                  </m:num>
                                  <m:den>
                                    <m:sSub>
                                      <m:sSubPr>
                                        <m:ctrlPr>
                                          <a:rPr kumimoji="1" lang="en-US" altLang="ja-JP" sz="1100" b="0" i="1">
                                            <a:latin typeface="Cambria Math" panose="02040503050406030204" pitchFamily="18" charset="0"/>
                                          </a:rPr>
                                        </m:ctrlPr>
                                      </m:sSubPr>
                                      <m:e>
                                        <m:r>
                                          <a:rPr kumimoji="1" lang="en-US" altLang="ja-JP" sz="1100" b="0" i="1">
                                            <a:latin typeface="Cambria Math"/>
                                          </a:rPr>
                                          <m:t>𝑇</m:t>
                                        </m:r>
                                      </m:e>
                                      <m:sub>
                                        <m:r>
                                          <a:rPr kumimoji="1" lang="en-US" altLang="ja-JP" sz="1100" b="0" i="1">
                                            <a:latin typeface="Cambria Math"/>
                                          </a:rPr>
                                          <m:t>0</m:t>
                                        </m:r>
                                      </m:sub>
                                    </m:sSub>
                                    <m:r>
                                      <a:rPr kumimoji="1" lang="en-US" altLang="ja-JP" sz="1100" b="0" i="1">
                                        <a:latin typeface="Cambria Math"/>
                                      </a:rPr>
                                      <m:t>+273.15</m:t>
                                    </m:r>
                                  </m:den>
                                </m:f>
                              </m:e>
                            </m:d>
                          </m:e>
                        </m:d>
                      </m:sup>
                    </m:sSup>
                  </m:oMath>
                </m:oMathPara>
              </a14:m>
              <a:endParaRPr kumimoji="1" lang="ja-JP" altLang="en-US" sz="1100"/>
            </a:p>
          </xdr:txBody>
        </xdr:sp>
      </mc:Choice>
      <mc:Fallback xmlns="">
        <xdr:sp macro="" textlink="">
          <xdr:nvSpPr>
            <xdr:cNvPr id="2" name="テキスト ボックス 1">
              <a:extLst>
                <a:ext uri="{FF2B5EF4-FFF2-40B4-BE49-F238E27FC236}">
                  <a16:creationId xmlns:a16="http://schemas.microsoft.com/office/drawing/2014/main" id="{891B2905-3F32-4A0C-A70A-206140FA4EF7}"/>
                </a:ext>
              </a:extLst>
            </xdr:cNvPr>
            <xdr:cNvSpPr txBox="1"/>
          </xdr:nvSpPr>
          <xdr:spPr>
            <a:xfrm>
              <a:off x="1885950" y="2162175"/>
              <a:ext cx="2377165" cy="442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kumimoji="1" lang="en-US" altLang="ja-JP" sz="1100" b="0" i="0">
                  <a:latin typeface="Cambria Math" panose="02040503050406030204" pitchFamily="18" charset="0"/>
                </a:rPr>
                <a:t>𝑅_𝑇𝐻</a:t>
              </a:r>
              <a:r>
                <a:rPr kumimoji="1" lang="en-US" altLang="ja-JP" sz="1100" b="0" i="0">
                  <a:latin typeface="Cambria Math"/>
                </a:rPr>
                <a:t>=𝑅</a:t>
              </a:r>
              <a:r>
                <a:rPr kumimoji="1" lang="en-US" altLang="ja-JP" sz="1100" b="0" i="0">
                  <a:latin typeface="Cambria Math" panose="02040503050406030204" pitchFamily="18" charset="0"/>
                </a:rPr>
                <a:t>_(</a:t>
              </a:r>
              <a:r>
                <a:rPr kumimoji="1" lang="en-US" sz="1100" b="0" i="0">
                  <a:solidFill>
                    <a:schemeClr val="tx1"/>
                  </a:solidFill>
                  <a:effectLst/>
                  <a:latin typeface="Cambria Math" panose="02040503050406030204" pitchFamily="18" charset="0"/>
                  <a:ea typeface="+mn-ea"/>
                  <a:cs typeface="+mn-cs"/>
                </a:rPr>
                <a:t>𝑇_0 </a:t>
              </a:r>
              <a:r>
                <a:rPr kumimoji="1" lang="en-US" altLang="ja-JP" sz="1100" b="0" i="0">
                  <a:solidFill>
                    <a:schemeClr val="tx1"/>
                  </a:solidFill>
                  <a:effectLst/>
                  <a:latin typeface="Cambria Math" panose="02040503050406030204" pitchFamily="18" charset="0"/>
                  <a:ea typeface="+mn-ea"/>
                  <a:cs typeface="+mn-cs"/>
                </a:rPr>
                <a:t>) </a:t>
              </a:r>
              <a:r>
                <a:rPr kumimoji="1" lang="en-US" altLang="ja-JP" sz="1100" b="0" i="0">
                  <a:latin typeface="Cambria Math"/>
                </a:rPr>
                <a:t>𝑒</a:t>
              </a:r>
              <a:r>
                <a:rPr kumimoji="1" lang="en-US" altLang="ja-JP" sz="1100" b="0" i="0">
                  <a:latin typeface="Cambria Math" panose="02040503050406030204" pitchFamily="18" charset="0"/>
                </a:rPr>
                <a:t>^((</a:t>
              </a:r>
              <a:r>
                <a:rPr kumimoji="1" lang="en-US" altLang="ja-JP" sz="1100" b="0" i="0">
                  <a:latin typeface="Cambria Math"/>
                </a:rPr>
                <a:t>𝐵</a:t>
              </a:r>
              <a:r>
                <a:rPr kumimoji="1" lang="en-US" altLang="ja-JP" sz="1100" b="0" i="0">
                  <a:latin typeface="Cambria Math" panose="02040503050406030204" pitchFamily="18" charset="0"/>
                </a:rPr>
                <a:t>(</a:t>
              </a:r>
              <a:r>
                <a:rPr kumimoji="1" lang="en-US" altLang="ja-JP" sz="1100" b="0" i="0">
                  <a:latin typeface="Cambria Math"/>
                </a:rPr>
                <a:t>1</a:t>
              </a:r>
              <a:r>
                <a:rPr kumimoji="1" lang="en-US" altLang="ja-JP" sz="1100" b="0" i="0">
                  <a:latin typeface="Cambria Math" panose="02040503050406030204" pitchFamily="18" charset="0"/>
                </a:rPr>
                <a:t>/(</a:t>
              </a:r>
              <a:r>
                <a:rPr kumimoji="1" lang="en-US" altLang="ja-JP" sz="1100" b="0" i="0">
                  <a:latin typeface="Cambria Math"/>
                </a:rPr>
                <a:t>𝑇+273.15</a:t>
              </a:r>
              <a:r>
                <a:rPr kumimoji="1" lang="en-US" altLang="ja-JP" sz="1100" b="0" i="0">
                  <a:latin typeface="Cambria Math" panose="02040503050406030204" pitchFamily="18" charset="0"/>
                </a:rPr>
                <a:t>)</a:t>
              </a:r>
              <a:r>
                <a:rPr kumimoji="1" lang="en-US" altLang="ja-JP" sz="1100" b="0" i="0">
                  <a:latin typeface="Cambria Math"/>
                </a:rPr>
                <a:t>−1</a:t>
              </a:r>
              <a:r>
                <a:rPr kumimoji="1" lang="en-US" altLang="ja-JP" sz="1100" b="0" i="0">
                  <a:latin typeface="Cambria Math" panose="02040503050406030204" pitchFamily="18" charset="0"/>
                </a:rPr>
                <a:t>/(</a:t>
              </a:r>
              <a:r>
                <a:rPr kumimoji="1" lang="en-US" altLang="ja-JP" sz="1100" b="0" i="0">
                  <a:latin typeface="Cambria Math"/>
                </a:rPr>
                <a:t>𝑇</a:t>
              </a:r>
              <a:r>
                <a:rPr kumimoji="1" lang="en-US" altLang="ja-JP" sz="1100" b="0" i="0">
                  <a:latin typeface="Cambria Math" panose="02040503050406030204" pitchFamily="18" charset="0"/>
                </a:rPr>
                <a:t>_</a:t>
              </a:r>
              <a:r>
                <a:rPr kumimoji="1" lang="en-US" altLang="ja-JP" sz="1100" b="0" i="0">
                  <a:latin typeface="Cambria Math"/>
                </a:rPr>
                <a:t>0+273.15</a:t>
              </a:r>
              <a:r>
                <a:rPr kumimoji="1" lang="en-US" altLang="ja-JP" sz="1100" b="0" i="0">
                  <a:latin typeface="Cambria Math" panose="02040503050406030204" pitchFamily="18" charset="0"/>
                </a:rPr>
                <a:t>))) )</a:t>
              </a:r>
              <a:endParaRPr kumimoji="1" lang="ja-JP" altLang="en-US" sz="1100"/>
            </a:p>
          </xdr:txBody>
        </xdr:sp>
      </mc:Fallback>
    </mc:AlternateContent>
    <xdr:clientData/>
  </xdr:oneCellAnchor>
  <xdr:oneCellAnchor>
    <xdr:from>
      <xdr:col>4</xdr:col>
      <xdr:colOff>514350</xdr:colOff>
      <xdr:row>46</xdr:row>
      <xdr:rowOff>114300</xdr:rowOff>
    </xdr:from>
    <xdr:ext cx="3590925" cy="596445"/>
    <mc:AlternateContent xmlns:mc="http://schemas.openxmlformats.org/markup-compatibility/2006" xmlns:a14="http://schemas.microsoft.com/office/drawing/2010/main">
      <mc:Choice Requires="a14">
        <xdr:sp macro="" textlink="">
          <xdr:nvSpPr>
            <xdr:cNvPr id="3" name="テキスト ボックス 2">
              <a:extLst>
                <a:ext uri="{FF2B5EF4-FFF2-40B4-BE49-F238E27FC236}">
                  <a16:creationId xmlns:a16="http://schemas.microsoft.com/office/drawing/2014/main" id="{370C874E-C903-477D-B080-1A84A82ACA05}"/>
                </a:ext>
              </a:extLst>
            </xdr:cNvPr>
            <xdr:cNvSpPr txBox="1"/>
          </xdr:nvSpPr>
          <xdr:spPr>
            <a:xfrm>
              <a:off x="1733550" y="9315450"/>
              <a:ext cx="3590925" cy="5964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kumimoji="1" lang="en-US" sz="1100" b="0" i="1">
                        <a:solidFill>
                          <a:schemeClr val="tx1"/>
                        </a:solidFill>
                        <a:effectLst/>
                        <a:latin typeface="Cambria Math" panose="02040503050406030204" pitchFamily="18" charset="0"/>
                        <a:ea typeface="+mn-ea"/>
                        <a:cs typeface="+mn-cs"/>
                      </a:rPr>
                      <m:t>𝑇</m:t>
                    </m:r>
                    <m:r>
                      <a:rPr kumimoji="1" lang="en-US" altLang="ja-JP" sz="1100" b="0" i="1">
                        <a:latin typeface="Cambria Math"/>
                      </a:rPr>
                      <m:t>=</m:t>
                    </m:r>
                    <m:f>
                      <m:fPr>
                        <m:ctrlPr>
                          <a:rPr kumimoji="1" lang="en-US" sz="1100" b="0" i="1">
                            <a:solidFill>
                              <a:schemeClr val="tx1"/>
                            </a:solidFill>
                            <a:effectLst/>
                            <a:latin typeface="Cambria Math" panose="02040503050406030204" pitchFamily="18" charset="0"/>
                            <a:ea typeface="+mn-ea"/>
                            <a:cs typeface="+mn-cs"/>
                          </a:rPr>
                        </m:ctrlPr>
                      </m:fPr>
                      <m:num>
                        <m:r>
                          <a:rPr kumimoji="1" lang="en-US" sz="1100" b="0" i="1">
                            <a:solidFill>
                              <a:schemeClr val="tx1"/>
                            </a:solidFill>
                            <a:effectLst/>
                            <a:latin typeface="Cambria Math" panose="02040503050406030204" pitchFamily="18" charset="0"/>
                            <a:ea typeface="+mn-ea"/>
                            <a:cs typeface="+mn-cs"/>
                          </a:rPr>
                          <m:t>1</m:t>
                        </m:r>
                      </m:num>
                      <m:den>
                        <m:f>
                          <m:fPr>
                            <m:ctrlPr>
                              <a:rPr kumimoji="1" lang="en-US" sz="1100" b="0" i="1">
                                <a:solidFill>
                                  <a:schemeClr val="tx1"/>
                                </a:solidFill>
                                <a:effectLst/>
                                <a:latin typeface="Cambria Math" panose="02040503050406030204" pitchFamily="18" charset="0"/>
                                <a:ea typeface="+mn-ea"/>
                                <a:cs typeface="+mn-cs"/>
                              </a:rPr>
                            </m:ctrlPr>
                          </m:fPr>
                          <m:num>
                            <m:r>
                              <a:rPr kumimoji="1" lang="en-US" sz="1100" b="0" i="1">
                                <a:solidFill>
                                  <a:schemeClr val="tx1"/>
                                </a:solidFill>
                                <a:effectLst/>
                                <a:latin typeface="Cambria Math" panose="02040503050406030204" pitchFamily="18" charset="0"/>
                                <a:ea typeface="+mn-ea"/>
                                <a:cs typeface="+mn-cs"/>
                              </a:rPr>
                              <m:t>1</m:t>
                            </m:r>
                          </m:num>
                          <m:den>
                            <m:r>
                              <a:rPr kumimoji="1" lang="en-US" sz="1100" b="0" i="1">
                                <a:solidFill>
                                  <a:schemeClr val="tx1"/>
                                </a:solidFill>
                                <a:effectLst/>
                                <a:latin typeface="Cambria Math" panose="02040503050406030204" pitchFamily="18" charset="0"/>
                                <a:ea typeface="+mn-ea"/>
                                <a:cs typeface="+mn-cs"/>
                              </a:rPr>
                              <m:t>𝐵</m:t>
                            </m:r>
                          </m:den>
                        </m:f>
                        <m:func>
                          <m:funcPr>
                            <m:ctrlPr>
                              <a:rPr kumimoji="1" lang="en-US" sz="1100" b="0" i="1">
                                <a:solidFill>
                                  <a:schemeClr val="tx1"/>
                                </a:solidFill>
                                <a:effectLst/>
                                <a:latin typeface="Cambria Math" panose="02040503050406030204" pitchFamily="18" charset="0"/>
                                <a:ea typeface="+mn-ea"/>
                                <a:cs typeface="+mn-cs"/>
                              </a:rPr>
                            </m:ctrlPr>
                          </m:funcPr>
                          <m:fName>
                            <m:r>
                              <m:rPr>
                                <m:sty m:val="p"/>
                              </m:rPr>
                              <a:rPr kumimoji="1" lang="en-US" sz="1100" b="0" i="0">
                                <a:solidFill>
                                  <a:schemeClr val="tx1"/>
                                </a:solidFill>
                                <a:effectLst/>
                                <a:latin typeface="Cambria Math" panose="02040503050406030204" pitchFamily="18" charset="0"/>
                                <a:ea typeface="+mn-ea"/>
                                <a:cs typeface="+mn-cs"/>
                              </a:rPr>
                              <m:t>ln</m:t>
                            </m:r>
                          </m:fName>
                          <m:e>
                            <m:f>
                              <m:fPr>
                                <m:ctrlPr>
                                  <a:rPr kumimoji="1" lang="en-US" sz="1100" b="0" i="1">
                                    <a:solidFill>
                                      <a:schemeClr val="tx1"/>
                                    </a:solidFill>
                                    <a:effectLst/>
                                    <a:latin typeface="Cambria Math" panose="02040503050406030204" pitchFamily="18" charset="0"/>
                                    <a:ea typeface="+mn-ea"/>
                                    <a:cs typeface="+mn-cs"/>
                                  </a:rPr>
                                </m:ctrlPr>
                              </m:fPr>
                              <m:num>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𝑇𝐻</m:t>
                                    </m:r>
                                  </m:sub>
                                </m:sSub>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𝑇</m:t>
                                        </m:r>
                                      </m:e>
                                      <m:sub>
                                        <m:r>
                                          <a:rPr kumimoji="1" lang="en-US" sz="1100" b="0" i="1">
                                            <a:solidFill>
                                              <a:schemeClr val="tx1"/>
                                            </a:solidFill>
                                            <a:effectLst/>
                                            <a:latin typeface="Cambria Math" panose="02040503050406030204" pitchFamily="18" charset="0"/>
                                            <a:ea typeface="+mn-ea"/>
                                            <a:cs typeface="+mn-cs"/>
                                          </a:rPr>
                                          <m:t>0</m:t>
                                        </m:r>
                                      </m:sub>
                                    </m:sSub>
                                  </m:sub>
                                </m:sSub>
                              </m:den>
                            </m:f>
                          </m:e>
                        </m:func>
                        <m:r>
                          <a:rPr kumimoji="1" lang="en-US" sz="1100" b="0" i="1">
                            <a:solidFill>
                              <a:schemeClr val="tx1"/>
                            </a:solidFill>
                            <a:effectLst/>
                            <a:latin typeface="Cambria Math" panose="02040503050406030204" pitchFamily="18" charset="0"/>
                            <a:ea typeface="+mn-ea"/>
                            <a:cs typeface="+mn-cs"/>
                          </a:rPr>
                          <m:t>+</m:t>
                        </m:r>
                        <m:f>
                          <m:fPr>
                            <m:ctrlPr>
                              <a:rPr kumimoji="1" lang="en-US" sz="1100" b="0" i="1">
                                <a:solidFill>
                                  <a:schemeClr val="tx1"/>
                                </a:solidFill>
                                <a:effectLst/>
                                <a:latin typeface="Cambria Math" panose="02040503050406030204" pitchFamily="18" charset="0"/>
                                <a:ea typeface="+mn-ea"/>
                                <a:cs typeface="+mn-cs"/>
                              </a:rPr>
                            </m:ctrlPr>
                          </m:fPr>
                          <m:num>
                            <m:r>
                              <a:rPr kumimoji="1" lang="en-US" sz="1100" b="0" i="1">
                                <a:solidFill>
                                  <a:schemeClr val="tx1"/>
                                </a:solidFill>
                                <a:effectLst/>
                                <a:latin typeface="Cambria Math" panose="02040503050406030204" pitchFamily="18" charset="0"/>
                                <a:ea typeface="+mn-ea"/>
                                <a:cs typeface="+mn-cs"/>
                              </a:rPr>
                              <m:t>1</m:t>
                            </m:r>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𝑇</m:t>
                                </m:r>
                              </m:e>
                              <m:sub>
                                <m:r>
                                  <a:rPr kumimoji="1" lang="en-US" sz="1100" b="0" i="1">
                                    <a:solidFill>
                                      <a:schemeClr val="tx1"/>
                                    </a:solidFill>
                                    <a:effectLst/>
                                    <a:latin typeface="Cambria Math" panose="02040503050406030204" pitchFamily="18" charset="0"/>
                                    <a:ea typeface="+mn-ea"/>
                                    <a:cs typeface="+mn-cs"/>
                                  </a:rPr>
                                  <m:t>0</m:t>
                                </m:r>
                              </m:sub>
                            </m:sSub>
                            <m:r>
                              <a:rPr kumimoji="1" lang="en-US" sz="1100" b="0" i="1">
                                <a:solidFill>
                                  <a:schemeClr val="tx1"/>
                                </a:solidFill>
                                <a:effectLst/>
                                <a:latin typeface="Cambria Math" panose="02040503050406030204" pitchFamily="18" charset="0"/>
                                <a:ea typeface="+mn-ea"/>
                                <a:cs typeface="+mn-cs"/>
                              </a:rPr>
                              <m:t>+273.15</m:t>
                            </m:r>
                          </m:den>
                        </m:f>
                      </m:den>
                    </m:f>
                    <m:r>
                      <a:rPr kumimoji="1" lang="en-US" sz="1100" b="0" i="1">
                        <a:solidFill>
                          <a:schemeClr val="tx1"/>
                        </a:solidFill>
                        <a:effectLst/>
                        <a:latin typeface="Cambria Math" panose="02040503050406030204" pitchFamily="18" charset="0"/>
                        <a:ea typeface="+mn-ea"/>
                        <a:cs typeface="+mn-cs"/>
                      </a:rPr>
                      <m:t>−273.15</m:t>
                    </m:r>
                  </m:oMath>
                </m:oMathPara>
              </a14:m>
              <a:endParaRPr kumimoji="1" lang="ja-JP" altLang="en-US" sz="1100"/>
            </a:p>
          </xdr:txBody>
        </xdr:sp>
      </mc:Choice>
      <mc:Fallback xmlns="">
        <xdr:sp macro="" textlink="">
          <xdr:nvSpPr>
            <xdr:cNvPr id="3" name="テキスト ボックス 2">
              <a:extLst>
                <a:ext uri="{FF2B5EF4-FFF2-40B4-BE49-F238E27FC236}">
                  <a16:creationId xmlns:a16="http://schemas.microsoft.com/office/drawing/2014/main" id="{370C874E-C903-477D-B080-1A84A82ACA05}"/>
                </a:ext>
              </a:extLst>
            </xdr:cNvPr>
            <xdr:cNvSpPr txBox="1"/>
          </xdr:nvSpPr>
          <xdr:spPr>
            <a:xfrm>
              <a:off x="1733550" y="9315450"/>
              <a:ext cx="3590925" cy="5964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kumimoji="1" lang="en-US" sz="1100" b="0" i="0">
                  <a:solidFill>
                    <a:schemeClr val="tx1"/>
                  </a:solidFill>
                  <a:effectLst/>
                  <a:latin typeface="+mn-lt"/>
                  <a:ea typeface="+mn-ea"/>
                  <a:cs typeface="+mn-cs"/>
                </a:rPr>
                <a:t>𝑇</a:t>
              </a:r>
              <a:r>
                <a:rPr kumimoji="1" lang="en-US" altLang="ja-JP" sz="1100" b="0" i="0">
                  <a:latin typeface="Cambria Math"/>
                </a:rPr>
                <a:t>=</a:t>
              </a:r>
              <a:r>
                <a:rPr kumimoji="1" lang="en-US" sz="1100" b="0" i="0">
                  <a:solidFill>
                    <a:schemeClr val="tx1"/>
                  </a:solidFill>
                  <a:effectLst/>
                  <a:latin typeface="+mn-lt"/>
                  <a:ea typeface="+mn-ea"/>
                  <a:cs typeface="+mn-cs"/>
                </a:rPr>
                <a:t>1/(1/𝐵  ln⁡〖𝑅_𝑇𝐻/𝑅_(𝑇_0 ) 〗+1/(𝑇_0+273.15))</a:t>
              </a:r>
              <a:r>
                <a:rPr kumimoji="1" lang="en-US" sz="1100" b="0" i="0">
                  <a:solidFill>
                    <a:schemeClr val="tx1"/>
                  </a:solidFill>
                  <a:effectLst/>
                  <a:latin typeface="Cambria Math" panose="02040503050406030204" pitchFamily="18" charset="0"/>
                  <a:ea typeface="+mn-ea"/>
                  <a:cs typeface="+mn-cs"/>
                </a:rPr>
                <a:t>−</a:t>
              </a:r>
              <a:r>
                <a:rPr kumimoji="1" lang="en-US" sz="1100" b="0" i="0">
                  <a:solidFill>
                    <a:schemeClr val="tx1"/>
                  </a:solidFill>
                  <a:effectLst/>
                  <a:latin typeface="+mn-lt"/>
                  <a:ea typeface="+mn-ea"/>
                  <a:cs typeface="+mn-cs"/>
                </a:rPr>
                <a:t>273.15</a:t>
              </a:r>
              <a:endParaRPr kumimoji="1" lang="ja-JP" altLang="en-US" sz="1100"/>
            </a:p>
          </xdr:txBody>
        </xdr:sp>
      </mc:Fallback>
    </mc:AlternateContent>
    <xdr:clientData/>
  </xdr:oneCellAnchor>
  <xdr:twoCellAnchor>
    <xdr:from>
      <xdr:col>3</xdr:col>
      <xdr:colOff>323850</xdr:colOff>
      <xdr:row>55</xdr:row>
      <xdr:rowOff>9525</xdr:rowOff>
    </xdr:from>
    <xdr:to>
      <xdr:col>12</xdr:col>
      <xdr:colOff>242940</xdr:colOff>
      <xdr:row>74</xdr:row>
      <xdr:rowOff>139420</xdr:rowOff>
    </xdr:to>
    <xdr:graphicFrame macro="">
      <xdr:nvGraphicFramePr>
        <xdr:cNvPr id="4" name="グラフ 3">
          <a:extLst>
            <a:ext uri="{FF2B5EF4-FFF2-40B4-BE49-F238E27FC236}">
              <a16:creationId xmlns:a16="http://schemas.microsoft.com/office/drawing/2014/main" id="{D7F88D1F-A991-4485-90B2-806F6C0F3C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6</xdr:col>
      <xdr:colOff>142875</xdr:colOff>
      <xdr:row>82</xdr:row>
      <xdr:rowOff>142875</xdr:rowOff>
    </xdr:from>
    <xdr:ext cx="1539766" cy="611258"/>
    <mc:AlternateContent xmlns:mc="http://schemas.openxmlformats.org/markup-compatibility/2006" xmlns:a14="http://schemas.microsoft.com/office/drawing/2010/main">
      <mc:Choice Requires="a14">
        <xdr:sp macro="" textlink="">
          <xdr:nvSpPr>
            <xdr:cNvPr id="5" name="テキスト ボックス 4">
              <a:extLst>
                <a:ext uri="{FF2B5EF4-FFF2-40B4-BE49-F238E27FC236}">
                  <a16:creationId xmlns:a16="http://schemas.microsoft.com/office/drawing/2014/main" id="{E931C77B-B558-40DC-AB48-504BCCC4276E}"/>
                </a:ext>
              </a:extLst>
            </xdr:cNvPr>
            <xdr:cNvSpPr txBox="1"/>
          </xdr:nvSpPr>
          <xdr:spPr>
            <a:xfrm>
              <a:off x="2600325" y="16544925"/>
              <a:ext cx="1539766" cy="6112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kumimoji="1" lang="en-US" altLang="ja-JP" sz="1100" b="0" i="1">
                        <a:latin typeface="Cambria Math"/>
                      </a:rPr>
                      <m:t>𝑃</m:t>
                    </m:r>
                    <m:r>
                      <a:rPr kumimoji="1" lang="en-US" altLang="ja-JP" sz="1100" b="0" i="1">
                        <a:latin typeface="Cambria Math"/>
                      </a:rPr>
                      <m:t>=</m:t>
                    </m:r>
                    <m:r>
                      <a:rPr kumimoji="1" lang="en-US" altLang="ja-JP" sz="1100" b="0" i="1">
                        <a:latin typeface="Cambria Math"/>
                      </a:rPr>
                      <m:t>𝐶</m:t>
                    </m:r>
                    <m:r>
                      <a:rPr kumimoji="1" lang="en-US" sz="1100" b="0" i="1">
                        <a:solidFill>
                          <a:schemeClr val="tx1"/>
                        </a:solidFill>
                        <a:effectLst/>
                        <a:latin typeface="Cambria Math" panose="02040503050406030204" pitchFamily="18" charset="0"/>
                        <a:ea typeface="+mn-ea"/>
                        <a:cs typeface="+mn-cs"/>
                      </a:rPr>
                      <m:t>∆</m:t>
                    </m:r>
                    <m:r>
                      <a:rPr kumimoji="1" lang="en-US" sz="1100" b="0" i="1">
                        <a:solidFill>
                          <a:schemeClr val="tx1"/>
                        </a:solidFill>
                        <a:effectLst/>
                        <a:latin typeface="Cambria Math" panose="02040503050406030204" pitchFamily="18" charset="0"/>
                        <a:ea typeface="+mn-ea"/>
                        <a:cs typeface="+mn-cs"/>
                      </a:rPr>
                      <m:t>𝑇</m:t>
                    </m:r>
                  </m:oMath>
                </m:oMathPara>
              </a14:m>
              <a:endParaRPr kumimoji="1" lang="en-US" altLang="ja-JP" sz="1100" b="0" i="1">
                <a:latin typeface="Cambria Math"/>
              </a:endParaRPr>
            </a:p>
            <a:p>
              <a:pPr/>
              <a14:m>
                <m:oMathPara xmlns:m="http://schemas.openxmlformats.org/officeDocument/2006/math">
                  <m:oMathParaPr>
                    <m:jc m:val="centerGroup"/>
                  </m:oMathParaPr>
                  <m:oMath xmlns:m="http://schemas.openxmlformats.org/officeDocument/2006/math">
                    <m:f>
                      <m:fPr>
                        <m:ctrlPr>
                          <a:rPr kumimoji="1" lang="en-US" altLang="ja-JP" sz="1100" b="0" i="1">
                            <a:latin typeface="Cambria Math" panose="02040503050406030204" pitchFamily="18" charset="0"/>
                          </a:rPr>
                        </m:ctrlPr>
                      </m:fPr>
                      <m:num>
                        <m:sSup>
                          <m:sSupPr>
                            <m:ctrlPr>
                              <a:rPr kumimoji="1" lang="en-US" altLang="ja-JP" sz="1100" b="0" i="1">
                                <a:latin typeface="Cambria Math" panose="02040503050406030204" pitchFamily="18" charset="0"/>
                              </a:rPr>
                            </m:ctrlPr>
                          </m:sSupPr>
                          <m:e>
                            <m:r>
                              <a:rPr kumimoji="1" lang="en-US" altLang="ja-JP" sz="1100" b="0" i="1">
                                <a:latin typeface="Cambria Math"/>
                              </a:rPr>
                              <m:t>𝑉</m:t>
                            </m:r>
                          </m:e>
                          <m:sup>
                            <m:r>
                              <a:rPr kumimoji="1" lang="en-US" altLang="ja-JP" sz="1100" b="0" i="1">
                                <a:latin typeface="Cambria Math"/>
                              </a:rPr>
                              <m:t>2</m:t>
                            </m:r>
                          </m:sup>
                        </m:sSup>
                      </m:num>
                      <m:den>
                        <m:r>
                          <a:rPr kumimoji="1" lang="en-US" altLang="ja-JP" sz="1100" b="0" i="1">
                            <a:latin typeface="Cambria Math"/>
                          </a:rPr>
                          <m:t>𝑅</m:t>
                        </m:r>
                      </m:den>
                    </m:f>
                    <m:r>
                      <a:rPr kumimoji="1" lang="en-US" altLang="ja-JP" sz="1100" b="0" i="1">
                        <a:latin typeface="Cambria Math"/>
                      </a:rPr>
                      <m:t>=</m:t>
                    </m:r>
                    <m:r>
                      <a:rPr kumimoji="1" lang="en-US" altLang="ja-JP" sz="1100" b="0" i="1">
                        <a:latin typeface="Cambria Math"/>
                      </a:rPr>
                      <m:t>𝐶</m:t>
                    </m:r>
                    <m:r>
                      <a:rPr kumimoji="1" lang="en-US" altLang="ja-JP" sz="1100" b="0" i="1">
                        <a:latin typeface="Cambria Math" panose="02040503050406030204" pitchFamily="18" charset="0"/>
                        <a:ea typeface="Cambria Math" panose="02040503050406030204" pitchFamily="18" charset="0"/>
                      </a:rPr>
                      <m:t>∆</m:t>
                    </m:r>
                    <m:r>
                      <a:rPr kumimoji="1" lang="en-US" altLang="ja-JP" sz="1100" b="0" i="1">
                        <a:latin typeface="Cambria Math" panose="02040503050406030204" pitchFamily="18" charset="0"/>
                        <a:ea typeface="Cambria Math" panose="02040503050406030204" pitchFamily="18" charset="0"/>
                      </a:rPr>
                      <m:t>𝑇</m:t>
                    </m:r>
                  </m:oMath>
                </m:oMathPara>
              </a14:m>
              <a:endParaRPr kumimoji="1" lang="en-US" altLang="ja-JP" sz="1100" b="0"/>
            </a:p>
          </xdr:txBody>
        </xdr:sp>
      </mc:Choice>
      <mc:Fallback xmlns="">
        <xdr:sp macro="" textlink="">
          <xdr:nvSpPr>
            <xdr:cNvPr id="5" name="テキスト ボックス 4">
              <a:extLst>
                <a:ext uri="{FF2B5EF4-FFF2-40B4-BE49-F238E27FC236}">
                  <a16:creationId xmlns:a16="http://schemas.microsoft.com/office/drawing/2014/main" id="{E931C77B-B558-40DC-AB48-504BCCC4276E}"/>
                </a:ext>
              </a:extLst>
            </xdr:cNvPr>
            <xdr:cNvSpPr txBox="1"/>
          </xdr:nvSpPr>
          <xdr:spPr>
            <a:xfrm>
              <a:off x="2600325" y="16544925"/>
              <a:ext cx="1539766" cy="6112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kumimoji="1" lang="en-US" altLang="ja-JP" sz="1100" b="0" i="0">
                  <a:latin typeface="Cambria Math"/>
                </a:rPr>
                <a:t>𝑃=𝐶</a:t>
              </a:r>
              <a:r>
                <a:rPr kumimoji="1" lang="en-US" sz="1100" b="0" i="0">
                  <a:solidFill>
                    <a:schemeClr val="tx1"/>
                  </a:solidFill>
                  <a:effectLst/>
                  <a:latin typeface="+mn-lt"/>
                  <a:ea typeface="+mn-ea"/>
                  <a:cs typeface="+mn-cs"/>
                </a:rPr>
                <a:t>∆𝑇</a:t>
              </a:r>
              <a:endParaRPr kumimoji="1" lang="en-US" altLang="ja-JP" sz="1100" b="0" i="1">
                <a:latin typeface="Cambria Math"/>
              </a:endParaRPr>
            </a:p>
            <a:p>
              <a:pPr/>
              <a:r>
                <a:rPr kumimoji="1" lang="en-US" altLang="ja-JP" sz="1100" b="0" i="0">
                  <a:latin typeface="Cambria Math"/>
                </a:rPr>
                <a:t>𝑉</a:t>
              </a:r>
              <a:r>
                <a:rPr kumimoji="1" lang="en-US" altLang="ja-JP" sz="1100" b="0" i="0">
                  <a:latin typeface="Cambria Math" panose="02040503050406030204" pitchFamily="18" charset="0"/>
                </a:rPr>
                <a:t>^</a:t>
              </a:r>
              <a:r>
                <a:rPr kumimoji="1" lang="en-US" altLang="ja-JP" sz="1100" b="0" i="0">
                  <a:latin typeface="Cambria Math"/>
                </a:rPr>
                <a:t>2</a:t>
              </a:r>
              <a:r>
                <a:rPr kumimoji="1" lang="en-US" altLang="ja-JP" sz="1100" b="0" i="0">
                  <a:latin typeface="Cambria Math" panose="02040503050406030204" pitchFamily="18" charset="0"/>
                </a:rPr>
                <a:t>/</a:t>
              </a:r>
              <a:r>
                <a:rPr kumimoji="1" lang="en-US" altLang="ja-JP" sz="1100" b="0" i="0">
                  <a:latin typeface="Cambria Math"/>
                </a:rPr>
                <a:t>𝑅=𝐶</a:t>
              </a:r>
              <a:r>
                <a:rPr kumimoji="1" lang="en-US" altLang="ja-JP" sz="1100" b="0" i="0">
                  <a:latin typeface="Cambria Math" panose="02040503050406030204" pitchFamily="18" charset="0"/>
                  <a:ea typeface="Cambria Math" panose="02040503050406030204" pitchFamily="18" charset="0"/>
                </a:rPr>
                <a:t>∆𝑇</a:t>
              </a:r>
              <a:endParaRPr kumimoji="1" lang="en-US" altLang="ja-JP" sz="1100" b="0"/>
            </a:p>
          </xdr:txBody>
        </xdr:sp>
      </mc:Fallback>
    </mc:AlternateContent>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arekan.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dareka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5BC87-C4C1-48A3-9C14-D660A8851AD2}">
  <dimension ref="B2:D10"/>
  <sheetViews>
    <sheetView workbookViewId="0">
      <selection activeCell="D36" sqref="D36"/>
    </sheetView>
  </sheetViews>
  <sheetFormatPr defaultRowHeight="15"/>
  <cols>
    <col min="1" max="1" width="3.296875" customWidth="1"/>
  </cols>
  <sheetData>
    <row r="2" spans="2:4">
      <c r="B2" s="1" t="s">
        <v>0</v>
      </c>
    </row>
    <row r="4" spans="2:4">
      <c r="B4" t="s">
        <v>1</v>
      </c>
    </row>
    <row r="5" spans="2:4">
      <c r="B5" t="s">
        <v>2</v>
      </c>
    </row>
    <row r="7" spans="2:4">
      <c r="B7" s="2" t="s">
        <v>3</v>
      </c>
      <c r="D7" t="s">
        <v>4</v>
      </c>
    </row>
    <row r="9" spans="2:4">
      <c r="B9" t="s">
        <v>5</v>
      </c>
    </row>
    <row r="10" spans="2:4">
      <c r="B10" t="s">
        <v>6</v>
      </c>
    </row>
  </sheetData>
  <hyperlinks>
    <hyperlink ref="B7" r:id="rId1" xr:uid="{3CB044B6-9B28-46E6-9184-8A6A1EA46137}"/>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44EA1-81A5-4C03-820E-2FB5E1FAB3BE}">
  <dimension ref="A1:R91"/>
  <sheetViews>
    <sheetView showGridLines="0" tabSelected="1" view="pageBreakPreview" topLeftCell="A40" zoomScaleNormal="100" zoomScaleSheetLayoutView="100" workbookViewId="0">
      <selection activeCell="S48" sqref="S48"/>
    </sheetView>
  </sheetViews>
  <sheetFormatPr defaultColWidth="7.19921875" defaultRowHeight="15.75"/>
  <cols>
    <col min="1" max="1" width="2.09765625" style="5" customWidth="1"/>
    <col min="2" max="3" width="2.09765625" style="4" customWidth="1"/>
    <col min="4" max="8" width="6.5" style="4" customWidth="1"/>
    <col min="9" max="9" width="7" style="4" customWidth="1"/>
    <col min="10" max="12" width="6.5" style="4" customWidth="1"/>
    <col min="13" max="13" width="6.8984375" style="4" customWidth="1"/>
    <col min="14" max="15" width="7.296875" style="4" customWidth="1"/>
    <col min="16" max="18" width="9.09765625" style="4" customWidth="1"/>
    <col min="19" max="19" width="7.296875" style="4" customWidth="1"/>
    <col min="20" max="16384" width="7.19921875" style="4"/>
  </cols>
  <sheetData>
    <row r="1" spans="1:15">
      <c r="A1" s="3" t="s">
        <v>10</v>
      </c>
    </row>
    <row r="2" spans="1:15">
      <c r="A2" s="4"/>
      <c r="B2" s="2" t="s">
        <v>3</v>
      </c>
    </row>
    <row r="3" spans="1:15">
      <c r="A3" s="4"/>
    </row>
    <row r="7" spans="1:15">
      <c r="D7" s="13" t="s">
        <v>21</v>
      </c>
    </row>
    <row r="9" spans="1:15">
      <c r="O9" s="4" t="s">
        <v>9</v>
      </c>
    </row>
    <row r="11" spans="1:15">
      <c r="O11" s="4" t="s">
        <v>11</v>
      </c>
    </row>
    <row r="12" spans="1:15">
      <c r="O12" s="4" t="s">
        <v>12</v>
      </c>
    </row>
    <row r="13" spans="1:15">
      <c r="O13" s="4" t="s">
        <v>13</v>
      </c>
    </row>
    <row r="14" spans="1:15">
      <c r="O14" s="4" t="s">
        <v>14</v>
      </c>
    </row>
    <row r="15" spans="1:15">
      <c r="O15" s="4" t="s">
        <v>15</v>
      </c>
    </row>
    <row r="18" spans="14:18">
      <c r="Q18" s="7"/>
      <c r="R18" s="4" t="s">
        <v>7</v>
      </c>
    </row>
    <row r="19" spans="14:18">
      <c r="Q19" s="8"/>
      <c r="R19" s="4" t="s">
        <v>8</v>
      </c>
    </row>
    <row r="21" spans="14:18">
      <c r="N21" s="9" t="s">
        <v>16</v>
      </c>
      <c r="O21" s="9" t="s">
        <v>17</v>
      </c>
      <c r="P21" s="6" t="s">
        <v>18</v>
      </c>
      <c r="Q21" s="9" t="s">
        <v>19</v>
      </c>
      <c r="R21" s="9" t="s">
        <v>20</v>
      </c>
    </row>
    <row r="22" spans="14:18">
      <c r="N22" s="11">
        <v>5</v>
      </c>
      <c r="O22" s="10">
        <v>25</v>
      </c>
      <c r="P22" s="10">
        <v>1500</v>
      </c>
      <c r="Q22" s="10">
        <v>3987</v>
      </c>
      <c r="R22" s="12">
        <f>P22*EXP(Q22*(1/(N22+273.15)-1/(O22+273.15)))</f>
        <v>3923.5389235429711</v>
      </c>
    </row>
    <row r="23" spans="14:18">
      <c r="N23" s="11">
        <v>10</v>
      </c>
      <c r="O23" s="14">
        <f>O22</f>
        <v>25</v>
      </c>
      <c r="P23" s="10">
        <f>P22</f>
        <v>1500</v>
      </c>
      <c r="Q23" s="10">
        <f>Q22</f>
        <v>3987</v>
      </c>
      <c r="R23" s="12">
        <f t="shared" ref="R23:R30" si="0">P23*EXP(Q23*(1/(N23+273.15)-1/(O23+273.15)))</f>
        <v>3046.1467884950725</v>
      </c>
    </row>
    <row r="24" spans="14:18">
      <c r="N24" s="11">
        <v>15</v>
      </c>
      <c r="O24" s="14">
        <f t="shared" ref="O24:O30" si="1">O23</f>
        <v>25</v>
      </c>
      <c r="P24" s="10">
        <f t="shared" ref="P24:P30" si="2">P23</f>
        <v>1500</v>
      </c>
      <c r="Q24" s="10">
        <f t="shared" ref="Q24:Q30" si="3">Q23</f>
        <v>3987</v>
      </c>
      <c r="R24" s="12">
        <f t="shared" si="0"/>
        <v>2385.8251753699456</v>
      </c>
    </row>
    <row r="25" spans="14:18">
      <c r="N25" s="11">
        <v>20</v>
      </c>
      <c r="O25" s="14">
        <f t="shared" si="1"/>
        <v>25</v>
      </c>
      <c r="P25" s="10">
        <f t="shared" si="2"/>
        <v>1500</v>
      </c>
      <c r="Q25" s="10">
        <f t="shared" si="3"/>
        <v>3987</v>
      </c>
      <c r="R25" s="12">
        <f t="shared" si="0"/>
        <v>1884.2830028584237</v>
      </c>
    </row>
    <row r="26" spans="14:18">
      <c r="N26" s="11">
        <v>25</v>
      </c>
      <c r="O26" s="14">
        <f t="shared" si="1"/>
        <v>25</v>
      </c>
      <c r="P26" s="10">
        <f t="shared" si="2"/>
        <v>1500</v>
      </c>
      <c r="Q26" s="10">
        <f t="shared" si="3"/>
        <v>3987</v>
      </c>
      <c r="R26" s="12">
        <f t="shared" si="0"/>
        <v>1500</v>
      </c>
    </row>
    <row r="27" spans="14:18">
      <c r="N27" s="11">
        <v>30</v>
      </c>
      <c r="O27" s="14">
        <f t="shared" si="1"/>
        <v>25</v>
      </c>
      <c r="P27" s="10">
        <f t="shared" si="2"/>
        <v>1500</v>
      </c>
      <c r="Q27" s="10">
        <f t="shared" si="3"/>
        <v>3987</v>
      </c>
      <c r="R27" s="12">
        <f t="shared" si="0"/>
        <v>1203.1060413884677</v>
      </c>
    </row>
    <row r="28" spans="14:18">
      <c r="N28" s="11">
        <v>35</v>
      </c>
      <c r="O28" s="14">
        <f t="shared" si="1"/>
        <v>25</v>
      </c>
      <c r="P28" s="10">
        <f t="shared" si="2"/>
        <v>1500</v>
      </c>
      <c r="Q28" s="10">
        <f t="shared" si="3"/>
        <v>3987</v>
      </c>
      <c r="R28" s="12">
        <f t="shared" si="0"/>
        <v>971.90769635718266</v>
      </c>
    </row>
    <row r="29" spans="14:18">
      <c r="N29" s="11">
        <v>40</v>
      </c>
      <c r="O29" s="14">
        <f t="shared" si="1"/>
        <v>25</v>
      </c>
      <c r="P29" s="10">
        <f t="shared" si="2"/>
        <v>1500</v>
      </c>
      <c r="Q29" s="10">
        <f t="shared" si="3"/>
        <v>3987</v>
      </c>
      <c r="R29" s="12">
        <f t="shared" si="0"/>
        <v>790.50696966199894</v>
      </c>
    </row>
    <row r="30" spans="14:18">
      <c r="N30" s="11">
        <v>45</v>
      </c>
      <c r="O30" s="14">
        <f t="shared" si="1"/>
        <v>25</v>
      </c>
      <c r="P30" s="10">
        <f t="shared" si="2"/>
        <v>1500</v>
      </c>
      <c r="Q30" s="10">
        <f t="shared" si="3"/>
        <v>3987</v>
      </c>
      <c r="R30" s="12">
        <f t="shared" si="0"/>
        <v>647.15217841612468</v>
      </c>
    </row>
    <row r="32" spans="14:18">
      <c r="P32" s="4" t="s">
        <v>23</v>
      </c>
    </row>
    <row r="42" spans="4:15">
      <c r="D42" s="13" t="s">
        <v>22</v>
      </c>
    </row>
    <row r="44" spans="4:15">
      <c r="O44" s="4" t="s">
        <v>9</v>
      </c>
    </row>
    <row r="46" spans="4:15">
      <c r="O46" s="4" t="s">
        <v>11</v>
      </c>
    </row>
    <row r="47" spans="4:15">
      <c r="O47" s="4" t="s">
        <v>12</v>
      </c>
    </row>
    <row r="48" spans="4:15">
      <c r="O48" s="4" t="s">
        <v>13</v>
      </c>
    </row>
    <row r="49" spans="14:18">
      <c r="O49" s="4" t="s">
        <v>14</v>
      </c>
    </row>
    <row r="50" spans="14:18">
      <c r="O50" s="4" t="s">
        <v>15</v>
      </c>
    </row>
    <row r="53" spans="14:18">
      <c r="Q53" s="7"/>
      <c r="R53" s="4" t="s">
        <v>7</v>
      </c>
    </row>
    <row r="54" spans="14:18">
      <c r="Q54" s="8"/>
      <c r="R54" s="4" t="s">
        <v>8</v>
      </c>
    </row>
    <row r="56" spans="14:18">
      <c r="N56" s="9" t="s">
        <v>20</v>
      </c>
      <c r="O56" s="9" t="s">
        <v>17</v>
      </c>
      <c r="P56" s="6" t="s">
        <v>18</v>
      </c>
      <c r="Q56" s="9" t="s">
        <v>19</v>
      </c>
      <c r="R56" s="9" t="s">
        <v>16</v>
      </c>
    </row>
    <row r="57" spans="14:18">
      <c r="N57" s="11">
        <v>3923.5389235429711</v>
      </c>
      <c r="O57" s="10">
        <v>25</v>
      </c>
      <c r="P57" s="10">
        <v>1500</v>
      </c>
      <c r="Q57" s="10">
        <v>3987</v>
      </c>
      <c r="R57" s="12">
        <f>1/(1/Q57*LN(N57/P57)+1/(O57+273.15))-273.15</f>
        <v>5</v>
      </c>
    </row>
    <row r="58" spans="14:18">
      <c r="N58" s="11">
        <v>3046.1467884950725</v>
      </c>
      <c r="O58" s="14">
        <f>O57</f>
        <v>25</v>
      </c>
      <c r="P58" s="10">
        <f>P57</f>
        <v>1500</v>
      </c>
      <c r="Q58" s="10">
        <f>Q57</f>
        <v>3987</v>
      </c>
      <c r="R58" s="12">
        <f t="shared" ref="R58:R65" si="4">1/(1/Q58*LN(N58/P58)+1/(O58+273.15))-273.15</f>
        <v>10</v>
      </c>
    </row>
    <row r="59" spans="14:18">
      <c r="N59" s="11">
        <v>2385.8251753699456</v>
      </c>
      <c r="O59" s="14">
        <f t="shared" ref="O59:O65" si="5">O58</f>
        <v>25</v>
      </c>
      <c r="P59" s="10">
        <f t="shared" ref="P59:P65" si="6">P58</f>
        <v>1500</v>
      </c>
      <c r="Q59" s="10">
        <f t="shared" ref="Q59:Q65" si="7">Q58</f>
        <v>3987</v>
      </c>
      <c r="R59" s="12">
        <f t="shared" si="4"/>
        <v>15</v>
      </c>
    </row>
    <row r="60" spans="14:18">
      <c r="N60" s="11">
        <v>1884.2830028584237</v>
      </c>
      <c r="O60" s="14">
        <f t="shared" si="5"/>
        <v>25</v>
      </c>
      <c r="P60" s="10">
        <f t="shared" si="6"/>
        <v>1500</v>
      </c>
      <c r="Q60" s="10">
        <f t="shared" si="7"/>
        <v>3987</v>
      </c>
      <c r="R60" s="12">
        <f t="shared" si="4"/>
        <v>20</v>
      </c>
    </row>
    <row r="61" spans="14:18">
      <c r="N61" s="11">
        <v>1500</v>
      </c>
      <c r="O61" s="14">
        <f t="shared" si="5"/>
        <v>25</v>
      </c>
      <c r="P61" s="10">
        <f t="shared" si="6"/>
        <v>1500</v>
      </c>
      <c r="Q61" s="10">
        <f t="shared" si="7"/>
        <v>3987</v>
      </c>
      <c r="R61" s="12">
        <f t="shared" si="4"/>
        <v>25</v>
      </c>
    </row>
    <row r="62" spans="14:18">
      <c r="N62" s="11">
        <v>1203.1060413884677</v>
      </c>
      <c r="O62" s="14">
        <f t="shared" si="5"/>
        <v>25</v>
      </c>
      <c r="P62" s="10">
        <f t="shared" si="6"/>
        <v>1500</v>
      </c>
      <c r="Q62" s="10">
        <f t="shared" si="7"/>
        <v>3987</v>
      </c>
      <c r="R62" s="12">
        <f t="shared" si="4"/>
        <v>30</v>
      </c>
    </row>
    <row r="63" spans="14:18">
      <c r="N63" s="11">
        <v>971.90769635718266</v>
      </c>
      <c r="O63" s="14">
        <f t="shared" si="5"/>
        <v>25</v>
      </c>
      <c r="P63" s="10">
        <f t="shared" si="6"/>
        <v>1500</v>
      </c>
      <c r="Q63" s="10">
        <f t="shared" si="7"/>
        <v>3987</v>
      </c>
      <c r="R63" s="12">
        <f t="shared" si="4"/>
        <v>35</v>
      </c>
    </row>
    <row r="64" spans="14:18">
      <c r="N64" s="11">
        <v>790.50696966199894</v>
      </c>
      <c r="O64" s="14">
        <f t="shared" si="5"/>
        <v>25</v>
      </c>
      <c r="P64" s="10">
        <f t="shared" si="6"/>
        <v>1500</v>
      </c>
      <c r="Q64" s="10">
        <f t="shared" si="7"/>
        <v>3987</v>
      </c>
      <c r="R64" s="12">
        <f t="shared" si="4"/>
        <v>40</v>
      </c>
    </row>
    <row r="65" spans="4:18">
      <c r="N65" s="11">
        <v>647.15217841612468</v>
      </c>
      <c r="O65" s="14">
        <f t="shared" si="5"/>
        <v>25</v>
      </c>
      <c r="P65" s="10">
        <f t="shared" si="6"/>
        <v>1500</v>
      </c>
      <c r="Q65" s="10">
        <f t="shared" si="7"/>
        <v>3987</v>
      </c>
      <c r="R65" s="12">
        <f t="shared" si="4"/>
        <v>45</v>
      </c>
    </row>
    <row r="67" spans="4:18">
      <c r="P67" s="4" t="s">
        <v>23</v>
      </c>
    </row>
    <row r="78" spans="4:18">
      <c r="D78" s="13" t="s">
        <v>24</v>
      </c>
    </row>
    <row r="79" spans="4:18">
      <c r="E79" s="4" t="s">
        <v>25</v>
      </c>
    </row>
    <row r="81" spans="14:18">
      <c r="O81" s="4" t="s">
        <v>9</v>
      </c>
    </row>
    <row r="83" spans="14:18">
      <c r="O83" s="4" t="s">
        <v>26</v>
      </c>
    </row>
    <row r="84" spans="14:18">
      <c r="O84" s="4" t="s">
        <v>15</v>
      </c>
    </row>
    <row r="85" spans="14:18">
      <c r="O85" s="4" t="s">
        <v>31</v>
      </c>
    </row>
    <row r="86" spans="14:18">
      <c r="O86" s="4" t="s">
        <v>27</v>
      </c>
    </row>
    <row r="87" spans="14:18">
      <c r="O87" s="4" t="s">
        <v>32</v>
      </c>
    </row>
    <row r="90" spans="14:18">
      <c r="N90" s="9" t="s">
        <v>28</v>
      </c>
      <c r="O90" s="9" t="s">
        <v>20</v>
      </c>
      <c r="P90" s="6" t="s">
        <v>29</v>
      </c>
      <c r="Q90" s="9" t="s">
        <v>30</v>
      </c>
      <c r="R90" s="9" t="s">
        <v>33</v>
      </c>
    </row>
    <row r="91" spans="14:18">
      <c r="N91" s="11">
        <v>1</v>
      </c>
      <c r="O91" s="10">
        <v>10000</v>
      </c>
      <c r="P91" s="10">
        <v>1</v>
      </c>
      <c r="Q91" s="14">
        <f>(P91^2)/O91</f>
        <v>1E-4</v>
      </c>
      <c r="R91" s="15">
        <f>Q91/(N91/1000)</f>
        <v>0.1</v>
      </c>
    </row>
  </sheetData>
  <hyperlinks>
    <hyperlink ref="B2" r:id="rId1" xr:uid="{3264EC11-BC80-4D23-81C3-F95252B7FF20}"/>
  </hyperlinks>
  <pageMargins left="0.75" right="0.75" top="1" bottom="1" header="0.51200000000000001" footer="0.51200000000000001"/>
  <pageSetup paperSize="9" scale="40"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使用上の注意</vt:lpstr>
      <vt:lpstr>NTCサーミスタ</vt:lpstr>
      <vt:lpstr>NTCサーミスタ!Print_Area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2024-02-19T05:18:27Z</dcterms:created>
  <dcterms:modified xsi:type="dcterms:W3CDTF">2024-04-16T02:59:44Z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2024-03-04T03:01:17Z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7f0ceee9-c4dc-447f-ab78-c990b07107c3</vt:lpwstr>
  </property>
  <property fmtid="{D5CDD505-2E9C-101B-9397-08002B2CF9AE}" pid="7" name="MSIP_Label_defa4170-0d19-0005-0004-bc88714345d2_ActionId">
    <vt:lpwstr>ab7c75a0-b19d-4ce1-9c1c-84ee1f06deb7</vt:lpwstr>
  </property>
  <property fmtid="{D5CDD505-2E9C-101B-9397-08002B2CF9AE}" pid="8" name="MSIP_Label_defa4170-0d19-0005-0004-bc88714345d2_ContentBits">
    <vt:lpwstr>0</vt:lpwstr>
  </property>
</Properties>
</file>